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Profile\My Documents\PDNs\NPDN\Executive Committee\"/>
    </mc:Choice>
  </mc:AlternateContent>
  <bookViews>
    <workbookView xWindow="0" yWindow="0" windowWidth="17925" windowHeight="11145" activeTab="4"/>
  </bookViews>
  <sheets>
    <sheet name="Weight distribution" sheetId="5" r:id="rId1"/>
    <sheet name="Labs" sheetId="1" r:id="rId2"/>
    <sheet name="Proficiency" sheetId="2" r:id="rId3"/>
    <sheet name="Professional Development" sheetId="3" r:id="rId4"/>
    <sheet name="Service" sheetId="4"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1" l="1"/>
  <c r="K20" i="1"/>
  <c r="H20" i="1"/>
  <c r="E20" i="1"/>
  <c r="K19" i="1"/>
  <c r="H19" i="1"/>
  <c r="E19" i="1"/>
  <c r="D8" i="1"/>
  <c r="H10" i="1"/>
  <c r="E10" i="1"/>
  <c r="K10" i="1"/>
  <c r="H9" i="1"/>
  <c r="E9" i="1"/>
  <c r="K9" i="1"/>
  <c r="D6" i="1"/>
  <c r="D7" i="5" l="1"/>
  <c r="G36" i="1" l="1"/>
</calcChain>
</file>

<file path=xl/comments1.xml><?xml version="1.0" encoding="utf-8"?>
<comments xmlns="http://schemas.openxmlformats.org/spreadsheetml/2006/main">
  <authors>
    <author>Harmon,Carrie Lapaire</author>
    <author>James Stack</author>
  </authors>
  <commentList>
    <comment ref="B10" authorId="0" shapeId="0">
      <text>
        <r>
          <rPr>
            <b/>
            <sz val="9"/>
            <color indexed="81"/>
            <rFont val="Tahoma"/>
            <family val="2"/>
          </rPr>
          <t>Harmon,Carrie Lapaire:</t>
        </r>
        <r>
          <rPr>
            <sz val="9"/>
            <color indexed="81"/>
            <rFont val="Tahoma"/>
            <family val="2"/>
          </rPr>
          <t xml:space="preserve">
species confirmation is duplicated with genus confirmation in the NDR currently</t>
        </r>
      </text>
    </comment>
    <comment ref="B11" authorId="0" shapeId="0">
      <text>
        <r>
          <rPr>
            <b/>
            <sz val="9"/>
            <color indexed="81"/>
            <rFont val="Tahoma"/>
            <family val="2"/>
          </rPr>
          <t>Harmon,Carrie Lapaire:</t>
        </r>
        <r>
          <rPr>
            <sz val="9"/>
            <color indexed="81"/>
            <rFont val="Tahoma"/>
            <family val="2"/>
          </rPr>
          <t xml:space="preserve">
This can come from NDR, but will need to be a new report</t>
        </r>
      </text>
    </comment>
    <comment ref="B12" authorId="0" shapeId="0">
      <text>
        <r>
          <rPr>
            <b/>
            <sz val="9"/>
            <color indexed="81"/>
            <rFont val="Tahoma"/>
            <family val="2"/>
          </rPr>
          <t>Harmon,Carrie Lapaire:</t>
        </r>
        <r>
          <rPr>
            <sz val="9"/>
            <color indexed="81"/>
            <rFont val="Tahoma"/>
            <family val="2"/>
          </rPr>
          <t xml:space="preserve">
This can come from NDR, but will need to be a new report; this does not exist now</t>
        </r>
      </text>
    </comment>
    <comment ref="B20" authorId="0" shapeId="0">
      <text>
        <r>
          <rPr>
            <b/>
            <sz val="9"/>
            <color indexed="81"/>
            <rFont val="Tahoma"/>
            <family val="2"/>
          </rPr>
          <t>Harmon,Carrie Lapaire:</t>
        </r>
        <r>
          <rPr>
            <sz val="9"/>
            <color indexed="81"/>
            <rFont val="Tahoma"/>
            <family val="2"/>
          </rPr>
          <t xml:space="preserve">
Mike is looking into whether the NDR is capturing the diagnosis date or if we will need to update the LIMS to send this AND the NDR to capture and report out</t>
        </r>
      </text>
    </comment>
    <comment ref="C20" authorId="1" shapeId="0">
      <text>
        <r>
          <rPr>
            <b/>
            <sz val="9"/>
            <color indexed="81"/>
            <rFont val="Tahoma"/>
            <family val="2"/>
          </rPr>
          <t>James Stack:</t>
        </r>
        <r>
          <rPr>
            <sz val="9"/>
            <color indexed="81"/>
            <rFont val="Tahoma"/>
            <family val="2"/>
          </rPr>
          <t xml:space="preserve">
</t>
        </r>
        <r>
          <rPr>
            <sz val="12"/>
            <color indexed="81"/>
            <rFont val="Tahoma"/>
            <family val="2"/>
          </rPr>
          <t>Move to the Diagnostics worksheet?</t>
        </r>
      </text>
    </comment>
    <comment ref="C27" authorId="0" shapeId="0">
      <text>
        <r>
          <rPr>
            <b/>
            <sz val="9"/>
            <color indexed="81"/>
            <rFont val="Tahoma"/>
            <family val="2"/>
          </rPr>
          <t>Harmon,Carrie Lapaire:</t>
        </r>
        <r>
          <rPr>
            <sz val="9"/>
            <color indexed="81"/>
            <rFont val="Tahoma"/>
            <family val="2"/>
          </rPr>
          <t xml:space="preserve">
Pclinic categories will need to change to these time sets, currently 0-3, 4-6, 7-10, 11-21, 22+</t>
        </r>
      </text>
    </comment>
    <comment ref="C36" authorId="1" shapeId="0">
      <text>
        <r>
          <rPr>
            <b/>
            <sz val="9"/>
            <color indexed="81"/>
            <rFont val="Tahoma"/>
            <charset val="1"/>
          </rPr>
          <t>James Stack:</t>
        </r>
        <r>
          <rPr>
            <sz val="9"/>
            <color indexed="81"/>
            <rFont val="Tahoma"/>
            <charset val="1"/>
          </rPr>
          <t xml:space="preserve">
</t>
        </r>
        <r>
          <rPr>
            <sz val="12"/>
            <color indexed="81"/>
            <rFont val="Tahoma"/>
            <family val="2"/>
          </rPr>
          <t>Ask Rubella really wants/needs with this metric. 
E.g., When a request results in a publication.</t>
        </r>
      </text>
    </comment>
    <comment ref="C44" authorId="1" shapeId="0">
      <text>
        <r>
          <rPr>
            <b/>
            <sz val="9"/>
            <color indexed="81"/>
            <rFont val="Tahoma"/>
            <charset val="1"/>
          </rPr>
          <t>James Stack:</t>
        </r>
        <r>
          <rPr>
            <sz val="9"/>
            <color indexed="81"/>
            <rFont val="Tahoma"/>
            <charset val="1"/>
          </rPr>
          <t xml:space="preserve">
</t>
        </r>
        <r>
          <rPr>
            <sz val="12"/>
            <color indexed="81"/>
            <rFont val="Tahoma"/>
            <family val="2"/>
          </rPr>
          <t>Ask Rubella really wants/needs with this metric. 
E.g., When a request results in a publication.</t>
        </r>
      </text>
    </comment>
  </commentList>
</comments>
</file>

<file path=xl/comments2.xml><?xml version="1.0" encoding="utf-8"?>
<comments xmlns="http://schemas.openxmlformats.org/spreadsheetml/2006/main">
  <authors>
    <author>byrnejm</author>
    <author>James Stack</author>
  </authors>
  <commentList>
    <comment ref="B3" authorId="0" shapeId="0">
      <text>
        <r>
          <rPr>
            <b/>
            <sz val="9"/>
            <color indexed="81"/>
            <rFont val="Tahoma"/>
            <charset val="1"/>
          </rPr>
          <t>byrnejm:</t>
        </r>
        <r>
          <rPr>
            <sz val="9"/>
            <color indexed="81"/>
            <rFont val="Tahoma"/>
            <charset val="1"/>
          </rPr>
          <t xml:space="preserve">
delete this section, because it is included in the NDR tab
</t>
        </r>
      </text>
    </comment>
    <comment ref="B34" authorId="1" shapeId="0">
      <text>
        <r>
          <rPr>
            <b/>
            <sz val="9"/>
            <color indexed="81"/>
            <rFont val="Tahoma"/>
            <family val="2"/>
          </rPr>
          <t>James Stack:</t>
        </r>
        <r>
          <rPr>
            <sz val="12"/>
            <color indexed="81"/>
            <rFont val="Tahoma"/>
            <family val="2"/>
          </rPr>
          <t xml:space="preserve">
Move to Professional Development Section?</t>
        </r>
      </text>
    </comment>
    <comment ref="B35" authorId="1" shapeId="0">
      <text>
        <r>
          <rPr>
            <b/>
            <sz val="9"/>
            <color indexed="81"/>
            <rFont val="Tahoma"/>
            <family val="2"/>
          </rPr>
          <t>James Stack:</t>
        </r>
        <r>
          <rPr>
            <sz val="9"/>
            <color indexed="81"/>
            <rFont val="Tahoma"/>
            <family val="2"/>
          </rPr>
          <t xml:space="preserve">
</t>
        </r>
        <r>
          <rPr>
            <sz val="12"/>
            <color indexed="81"/>
            <rFont val="Tahoma"/>
            <family val="2"/>
          </rPr>
          <t>Move to Professional Development Section?</t>
        </r>
      </text>
    </comment>
  </commentList>
</comments>
</file>

<file path=xl/comments3.xml><?xml version="1.0" encoding="utf-8"?>
<comments xmlns="http://schemas.openxmlformats.org/spreadsheetml/2006/main">
  <authors>
    <author>byrnejm</author>
  </authors>
  <commentList>
    <comment ref="B7" authorId="0" shapeId="0">
      <text>
        <r>
          <rPr>
            <b/>
            <sz val="9"/>
            <color indexed="81"/>
            <rFont val="Tahoma"/>
            <family val="2"/>
          </rPr>
          <t>byrnejm:</t>
        </r>
        <r>
          <rPr>
            <sz val="9"/>
            <color indexed="81"/>
            <rFont val="Tahoma"/>
            <family val="2"/>
          </rPr>
          <t xml:space="preserve">
add, in the reporting period??
</t>
        </r>
      </text>
    </comment>
  </commentList>
</comments>
</file>

<file path=xl/comments4.xml><?xml version="1.0" encoding="utf-8"?>
<comments xmlns="http://schemas.openxmlformats.org/spreadsheetml/2006/main">
  <authors>
    <author>byrnejm</author>
  </authors>
  <commentList>
    <comment ref="E11" authorId="0" shapeId="0">
      <text>
        <r>
          <rPr>
            <b/>
            <sz val="9"/>
            <color indexed="81"/>
            <rFont val="Tahoma"/>
            <family val="2"/>
          </rPr>
          <t>byrnejm:</t>
        </r>
        <r>
          <rPr>
            <sz val="9"/>
            <color indexed="81"/>
            <rFont val="Tahoma"/>
            <family val="2"/>
          </rPr>
          <t xml:space="preserve">
Is coordinator different than developed?</t>
        </r>
      </text>
    </comment>
  </commentList>
</comments>
</file>

<file path=xl/sharedStrings.xml><?xml version="1.0" encoding="utf-8"?>
<sst xmlns="http://schemas.openxmlformats.org/spreadsheetml/2006/main" count="326" uniqueCount="127">
  <si>
    <t>Lab Upload to Data Repository Metrics</t>
  </si>
  <si>
    <t>Data Repository Score</t>
  </si>
  <si>
    <t>data</t>
  </si>
  <si>
    <t>Not Detected</t>
  </si>
  <si>
    <t>Inconclusive or Suspected</t>
  </si>
  <si>
    <t>Confirmed</t>
  </si>
  <si>
    <t>Cummulative Metric</t>
  </si>
  <si>
    <t>weight</t>
  </si>
  <si>
    <t>Score</t>
  </si>
  <si>
    <t>Metric</t>
  </si>
  <si>
    <t>raw</t>
  </si>
  <si>
    <t>score</t>
  </si>
  <si>
    <r>
      <t>Diagnoses uploaded (</t>
    </r>
    <r>
      <rPr>
        <b/>
        <sz val="12"/>
        <color theme="1"/>
        <rFont val="Calibri"/>
        <family val="2"/>
        <scheme val="minor"/>
      </rPr>
      <t>Raw number</t>
    </r>
    <r>
      <rPr>
        <sz val="12"/>
        <color theme="1"/>
        <rFont val="Calibri"/>
        <family val="2"/>
        <scheme val="minor"/>
      </rPr>
      <t>)</t>
    </r>
  </si>
  <si>
    <t>Samples uploaded (raw number)</t>
  </si>
  <si>
    <t>Samples uploaded (% of Regional total)</t>
  </si>
  <si>
    <t>Samples uploaded (% of Lab total)</t>
  </si>
  <si>
    <t>Lab Metrics</t>
  </si>
  <si>
    <t>1-14 days</t>
  </si>
  <si>
    <t>15-30 days</t>
  </si>
  <si>
    <t>&gt;30 days</t>
  </si>
  <si>
    <t>National Metric - Not Lab Level</t>
  </si>
  <si>
    <t>NPDN National Data Repository Metrics</t>
  </si>
  <si>
    <t>Repository Requests Score</t>
  </si>
  <si>
    <t>NPDN Lab Requests</t>
  </si>
  <si>
    <t>APHIS PPQ Requests</t>
  </si>
  <si>
    <t>Scientist Requests</t>
  </si>
  <si>
    <t>Number of data requests to the National Repository</t>
  </si>
  <si>
    <t>NPDN Nationa Data Repository</t>
  </si>
  <si>
    <t>Presentation</t>
  </si>
  <si>
    <t>Publication</t>
  </si>
  <si>
    <t>Industry Support</t>
  </si>
  <si>
    <t>Impact of data requests to the National Repository</t>
  </si>
  <si>
    <t>NPDN Diagnostics - Laboratory Metrics</t>
  </si>
  <si>
    <t>Upload of Confirmed Data</t>
  </si>
  <si>
    <t>Diagnostic Data Metrics</t>
  </si>
  <si>
    <t>Confirmed Score</t>
  </si>
  <si>
    <r>
      <t xml:space="preserve">Diagnoses uploaded at </t>
    </r>
    <r>
      <rPr>
        <b/>
        <sz val="12"/>
        <color theme="1"/>
        <rFont val="Calibri"/>
        <family val="2"/>
        <scheme val="minor"/>
      </rPr>
      <t>Confirmed</t>
    </r>
    <r>
      <rPr>
        <sz val="12"/>
        <color theme="1"/>
        <rFont val="Calibri"/>
        <family val="2"/>
        <scheme val="minor"/>
      </rPr>
      <t xml:space="preserve"> Level (Percentage of </t>
    </r>
    <r>
      <rPr>
        <b/>
        <sz val="12"/>
        <color theme="1"/>
        <rFont val="Calibri"/>
        <family val="2"/>
        <scheme val="minor"/>
      </rPr>
      <t>Lab</t>
    </r>
    <r>
      <rPr>
        <sz val="12"/>
        <color theme="1"/>
        <rFont val="Calibri"/>
        <family val="2"/>
        <scheme val="minor"/>
      </rPr>
      <t xml:space="preserve"> total)</t>
    </r>
  </si>
  <si>
    <r>
      <t xml:space="preserve">Samples uploaded at </t>
    </r>
    <r>
      <rPr>
        <b/>
        <sz val="12"/>
        <color theme="1"/>
        <rFont val="Calibri"/>
        <family val="2"/>
        <scheme val="minor"/>
      </rPr>
      <t>Confirmed</t>
    </r>
    <r>
      <rPr>
        <sz val="12"/>
        <color theme="1"/>
        <rFont val="Calibri"/>
        <family val="2"/>
        <scheme val="minor"/>
      </rPr>
      <t xml:space="preserve"> Level (% of Lab total)</t>
    </r>
  </si>
  <si>
    <t>Response-Time</t>
  </si>
  <si>
    <t>Response-time Score</t>
  </si>
  <si>
    <t>metric</t>
  </si>
  <si>
    <r>
      <t xml:space="preserve">Response time (sample turn-around - </t>
    </r>
    <r>
      <rPr>
        <b/>
        <sz val="12"/>
        <color theme="1"/>
        <rFont val="Calibri"/>
        <family val="2"/>
        <scheme val="minor"/>
      </rPr>
      <t>Referred</t>
    </r>
    <r>
      <rPr>
        <sz val="12"/>
        <color theme="1"/>
        <rFont val="Calibri"/>
        <family val="2"/>
        <scheme val="minor"/>
      </rPr>
      <t>)</t>
    </r>
  </si>
  <si>
    <t>NPDN Lab Proficiency</t>
  </si>
  <si>
    <t>Proficiency Score</t>
  </si>
  <si>
    <t>Basic Training</t>
  </si>
  <si>
    <t>Advanced Diagnostics Training</t>
  </si>
  <si>
    <t>Accreditation Training</t>
  </si>
  <si>
    <t>NPDN Proficiency Participation - modules completed</t>
  </si>
  <si>
    <t>NPDN Proficiency Success - panels passed</t>
  </si>
  <si>
    <t>APHIS PPQ Proficiency</t>
  </si>
  <si>
    <t>Select Agent</t>
  </si>
  <si>
    <t>Emerging Pathogens</t>
  </si>
  <si>
    <t>Skills &amp; Techniques</t>
  </si>
  <si>
    <t>NPPLAP Proficiency Participation - modules completed</t>
  </si>
  <si>
    <t>NPPLAP Proficiency Success - panels passed</t>
  </si>
  <si>
    <t>Special Accomplishments</t>
  </si>
  <si>
    <t>General Taxa</t>
  </si>
  <si>
    <t>New technologies adopted (e.g., PCR, real-time PCR, NA sequencing)</t>
  </si>
  <si>
    <t>New protocols adopted (e.g., new assays)</t>
  </si>
  <si>
    <t>Detection of new pest/pathogen in state - (first occurrence in state)</t>
  </si>
  <si>
    <t>Engaging State and/or USDA National Identifiers</t>
  </si>
  <si>
    <t>NPDN Professional Development</t>
  </si>
  <si>
    <t>NPDN Curriculum</t>
  </si>
  <si>
    <t>Professional Development Metrics</t>
  </si>
  <si>
    <t>NPDN Professional Development Modules completed</t>
  </si>
  <si>
    <t>NPDN</t>
  </si>
  <si>
    <t>APHIS PPQ NPPLAP</t>
  </si>
  <si>
    <t>other</t>
  </si>
  <si>
    <t>Cummulative Summary</t>
  </si>
  <si>
    <t>Advanced Training to improve quality of diagnostics in lab</t>
  </si>
  <si>
    <t>Extension &amp; Peer-Reviewed Publications</t>
  </si>
  <si>
    <t>New</t>
  </si>
  <si>
    <t>Revision</t>
  </si>
  <si>
    <t>Extension Publications (popular articles)</t>
  </si>
  <si>
    <t>NPDN Newsletter articles</t>
  </si>
  <si>
    <t>First Reports</t>
  </si>
  <si>
    <t>Peer Review Journal (e.g., new assays, new occurrences, etc.)</t>
  </si>
  <si>
    <t>SOPs</t>
  </si>
  <si>
    <t>Service to NPDN</t>
  </si>
  <si>
    <t>Levels</t>
  </si>
  <si>
    <t>Total</t>
  </si>
  <si>
    <t>Cummulative Service Score</t>
  </si>
  <si>
    <t>member</t>
  </si>
  <si>
    <t>secretary</t>
  </si>
  <si>
    <t>chair</t>
  </si>
  <si>
    <t>NPDN Committee Leadership</t>
  </si>
  <si>
    <t>Developed</t>
  </si>
  <si>
    <t>Instructor</t>
  </si>
  <si>
    <t>Coordinator</t>
  </si>
  <si>
    <t>Provided training on diagnostic methods (e.g., internships)</t>
  </si>
  <si>
    <t>Webinars Presented</t>
  </si>
  <si>
    <t>Special Service to NPDN</t>
  </si>
  <si>
    <t>na</t>
  </si>
  <si>
    <t>confidence level vs method used - should methods used be tied to a metric????</t>
  </si>
  <si>
    <t>Delete this section b/c it is repeated in NDR</t>
  </si>
  <si>
    <t>Proficiency</t>
  </si>
  <si>
    <t>Professional Development</t>
  </si>
  <si>
    <t>Service</t>
  </si>
  <si>
    <t>Category</t>
  </si>
  <si>
    <t>Weight (%)</t>
  </si>
  <si>
    <t>data requests and their impact don’t fit into lab metrics</t>
  </si>
  <si>
    <t>Diagnostic workshop</t>
  </si>
  <si>
    <t>delete from here b/c we obtain the data from the NDR - it still evaluated the labs</t>
  </si>
  <si>
    <t>NPDN PD (non-technical, non-proficiency) modules completed</t>
  </si>
  <si>
    <t>until these exist, no metrics are necessary or possible</t>
  </si>
  <si>
    <t>Lab procedures certified (planned deviation, etc.)</t>
  </si>
  <si>
    <r>
      <t xml:space="preserve">Confidence level of diagnosis at genus level uploaded (Percentage of </t>
    </r>
    <r>
      <rPr>
        <b/>
        <sz val="12"/>
        <color theme="1"/>
        <rFont val="Calibri"/>
        <family val="2"/>
        <scheme val="minor"/>
      </rPr>
      <t>LAB</t>
    </r>
    <r>
      <rPr>
        <sz val="12"/>
        <color theme="1"/>
        <rFont val="Calibri"/>
        <family val="2"/>
        <scheme val="minor"/>
      </rPr>
      <t xml:space="preserve"> total)</t>
    </r>
  </si>
  <si>
    <t>Confidence level of diagnosis at species level uploaded (Percentage of LAB total)</t>
  </si>
  <si>
    <t>Undetermined or Suspected</t>
  </si>
  <si>
    <t>diagnostic labs</t>
  </si>
  <si>
    <t>right now the NDR doesn't collect diagnosis date.  The sample date in the NDR is the day the sample was received in the lab.  The enter date in the NDR is the day and time the lab uploaded the data to the NDR.</t>
  </si>
  <si>
    <t>Number of samples received</t>
  </si>
  <si>
    <t>From lab</t>
  </si>
  <si>
    <t>From NDR</t>
  </si>
  <si>
    <t>x</t>
  </si>
  <si>
    <t>subtract sample date from process date?</t>
  </si>
  <si>
    <t>x*</t>
  </si>
  <si>
    <r>
      <t xml:space="preserve">Diagnoses uploaded (Percentage of </t>
    </r>
    <r>
      <rPr>
        <b/>
        <sz val="12"/>
        <color theme="1"/>
        <rFont val="Calibri"/>
        <family val="2"/>
        <scheme val="minor"/>
      </rPr>
      <t>REGIONAL</t>
    </r>
    <r>
      <rPr>
        <sz val="12"/>
        <color theme="1"/>
        <rFont val="Calibri"/>
        <family val="2"/>
        <scheme val="minor"/>
      </rPr>
      <t xml:space="preserve"> total) (SPDN=48,622)</t>
    </r>
  </si>
  <si>
    <r>
      <t xml:space="preserve">Time from SAMPLE RECEIPT </t>
    </r>
    <r>
      <rPr>
        <i/>
        <sz val="12"/>
        <color theme="0" tint="-0.34998626667073579"/>
        <rFont val="Calibri"/>
        <family val="2"/>
        <scheme val="minor"/>
      </rPr>
      <t>diagnosis</t>
    </r>
    <r>
      <rPr>
        <sz val="12"/>
        <color theme="1"/>
        <rFont val="Calibri"/>
        <family val="2"/>
        <scheme val="minor"/>
      </rPr>
      <t xml:space="preserve"> to upload data to the repository (number of diagnoses)</t>
    </r>
  </si>
  <si>
    <r>
      <t xml:space="preserve">Time from  SAMPLE RECEIPT </t>
    </r>
    <r>
      <rPr>
        <i/>
        <sz val="12"/>
        <color theme="0" tint="-0.34998626667073579"/>
        <rFont val="Calibri"/>
        <family val="2"/>
        <scheme val="minor"/>
      </rPr>
      <t>diagnosis</t>
    </r>
    <r>
      <rPr>
        <sz val="12"/>
        <color theme="1"/>
        <rFont val="Calibri"/>
        <family val="2"/>
        <scheme val="minor"/>
      </rPr>
      <t xml:space="preserve"> to upload data to the repository (% of Lab total)</t>
    </r>
  </si>
  <si>
    <r>
      <t xml:space="preserve">Response time (sample turn-around - </t>
    </r>
    <r>
      <rPr>
        <b/>
        <sz val="12"/>
        <color theme="1"/>
        <rFont val="Calibri"/>
        <family val="2"/>
        <scheme val="minor"/>
      </rPr>
      <t>Non</t>
    </r>
    <r>
      <rPr>
        <sz val="12"/>
        <color theme="1"/>
        <rFont val="Calibri"/>
        <family val="2"/>
        <scheme val="minor"/>
      </rPr>
      <t>referred) used 0-10, 11-21, 22+ data</t>
    </r>
  </si>
  <si>
    <t>will need to have a special code for this, and training to ensure all use it</t>
  </si>
  <si>
    <t>Beltsville Workshops completed (per year?)</t>
  </si>
  <si>
    <t>pclinic would have to be changed to this</t>
  </si>
  <si>
    <t>can't curently pull this from the NDR, must be reported out from each state LIMS and aggrgated manually</t>
  </si>
  <si>
    <t>NPDN Lab - National Data Repository Activity</t>
  </si>
  <si>
    <t>some of these may be collectable through the NDR - Eileen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</si>
</sst>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_);\(0\)"/>
    <numFmt numFmtId="166" formatCode="0.0%"/>
  </numFmts>
  <fonts count="14"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b/>
      <sz val="9"/>
      <color indexed="81"/>
      <name val="Tahoma"/>
      <family val="2"/>
    </font>
    <font>
      <sz val="9"/>
      <color indexed="81"/>
      <name val="Tahoma"/>
      <family val="2"/>
    </font>
    <font>
      <sz val="12"/>
      <color indexed="81"/>
      <name val="Tahoma"/>
      <family val="2"/>
    </font>
    <font>
      <b/>
      <sz val="9"/>
      <color indexed="81"/>
      <name val="Tahoma"/>
      <charset val="1"/>
    </font>
    <font>
      <sz val="9"/>
      <color indexed="81"/>
      <name val="Tahoma"/>
      <charset val="1"/>
    </font>
    <font>
      <b/>
      <sz val="14"/>
      <color rgb="FFC00000"/>
      <name val="Calibri"/>
      <family val="2"/>
      <scheme val="minor"/>
    </font>
    <font>
      <sz val="11"/>
      <color theme="1"/>
      <name val="Calibri"/>
      <family val="2"/>
      <scheme val="minor"/>
    </font>
    <font>
      <sz val="11"/>
      <color theme="0" tint="-0.34998626667073579"/>
      <name val="Calibri"/>
      <family val="2"/>
      <scheme val="minor"/>
    </font>
    <font>
      <i/>
      <sz val="12"/>
      <color theme="0" tint="-0.34998626667073579"/>
      <name val="Calibri"/>
      <family val="2"/>
      <scheme val="minor"/>
    </font>
  </fonts>
  <fills count="8">
    <fill>
      <patternFill patternType="none"/>
    </fill>
    <fill>
      <patternFill patternType="gray125"/>
    </fill>
    <fill>
      <patternFill patternType="solid">
        <fgColor rgb="FFE7B8B7"/>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top/>
      <bottom/>
      <diagonal/>
    </border>
  </borders>
  <cellStyleXfs count="2">
    <xf numFmtId="0" fontId="0" fillId="0" borderId="0"/>
    <xf numFmtId="9" fontId="11" fillId="0" borderId="0" applyFont="0" applyFill="0" applyBorder="0" applyAlignment="0" applyProtection="0"/>
  </cellStyleXfs>
  <cellXfs count="263">
    <xf numFmtId="0" fontId="0" fillId="0" borderId="0" xfId="0"/>
    <xf numFmtId="0" fontId="2" fillId="0" borderId="0" xfId="0" applyFont="1"/>
    <xf numFmtId="0" fontId="2" fillId="0" borderId="0" xfId="0" applyFont="1" applyAlignment="1">
      <alignment horizontal="center"/>
    </xf>
    <xf numFmtId="164" fontId="2" fillId="0" borderId="0" xfId="0" applyNumberFormat="1" applyFont="1" applyAlignment="1">
      <alignment horizontal="center"/>
    </xf>
    <xf numFmtId="164" fontId="2" fillId="0" borderId="0" xfId="0" applyNumberFormat="1" applyFont="1" applyFill="1" applyBorder="1" applyAlignment="1">
      <alignment vertical="center"/>
    </xf>
    <xf numFmtId="0" fontId="3" fillId="3" borderId="7" xfId="0" applyFont="1" applyFill="1" applyBorder="1" applyAlignment="1">
      <alignment horizontal="center" vertical="center"/>
    </xf>
    <xf numFmtId="0" fontId="2" fillId="3" borderId="7" xfId="0" applyFont="1" applyFill="1" applyBorder="1" applyAlignment="1">
      <alignment horizontal="center" vertical="center"/>
    </xf>
    <xf numFmtId="164" fontId="3" fillId="0" borderId="0" xfId="0" applyNumberFormat="1" applyFont="1" applyFill="1" applyBorder="1" applyAlignment="1">
      <alignment vertical="center"/>
    </xf>
    <xf numFmtId="0" fontId="2" fillId="4" borderId="8" xfId="0" applyFont="1" applyFill="1" applyBorder="1" applyAlignment="1">
      <alignment vertical="center" wrapText="1"/>
    </xf>
    <xf numFmtId="2" fontId="2" fillId="0" borderId="0" xfId="0" applyNumberFormat="1" applyFont="1" applyFill="1" applyBorder="1" applyAlignment="1">
      <alignment horizontal="center" vertical="center" wrapText="1"/>
    </xf>
    <xf numFmtId="0" fontId="2" fillId="0" borderId="0" xfId="0" applyFont="1" applyAlignment="1">
      <alignment wrapText="1"/>
    </xf>
    <xf numFmtId="0" fontId="3" fillId="4" borderId="16"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0" borderId="8" xfId="0" applyFont="1" applyBorder="1" applyAlignment="1">
      <alignment vertical="center"/>
    </xf>
    <xf numFmtId="0" fontId="2" fillId="0" borderId="24" xfId="0" applyFont="1" applyBorder="1" applyAlignment="1">
      <alignment horizontal="center" vertical="center"/>
    </xf>
    <xf numFmtId="0" fontId="2" fillId="0" borderId="10" xfId="0" applyFont="1" applyBorder="1" applyAlignment="1">
      <alignment horizontal="center" vertical="center"/>
    </xf>
    <xf numFmtId="0" fontId="2" fillId="0" borderId="25"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26" xfId="0" applyFont="1" applyBorder="1" applyAlignment="1">
      <alignment horizontal="center" vertical="center"/>
    </xf>
    <xf numFmtId="164" fontId="2" fillId="0" borderId="0" xfId="0" applyNumberFormat="1" applyFont="1" applyFill="1" applyBorder="1" applyAlignment="1">
      <alignment horizontal="center" vertical="center"/>
    </xf>
    <xf numFmtId="0" fontId="2" fillId="0" borderId="27" xfId="0" applyFont="1" applyBorder="1" applyAlignment="1">
      <alignment vertical="center"/>
    </xf>
    <xf numFmtId="37" fontId="2" fillId="0" borderId="28" xfId="0" applyNumberFormat="1"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165" fontId="2" fillId="0" borderId="0" xfId="0" applyNumberFormat="1" applyFont="1" applyFill="1" applyBorder="1" applyAlignment="1">
      <alignment horizontal="center" vertical="center"/>
    </xf>
    <xf numFmtId="37" fontId="2" fillId="0" borderId="29" xfId="0" applyNumberFormat="1" applyFont="1" applyBorder="1" applyAlignment="1">
      <alignment horizontal="center" vertical="center"/>
    </xf>
    <xf numFmtId="37" fontId="2" fillId="0" borderId="32" xfId="0" applyNumberFormat="1" applyFont="1" applyBorder="1" applyAlignment="1">
      <alignment horizontal="center" vertical="center"/>
    </xf>
    <xf numFmtId="37" fontId="2" fillId="0" borderId="31" xfId="0" applyNumberFormat="1" applyFont="1" applyBorder="1" applyAlignment="1">
      <alignment horizontal="center" vertical="center"/>
    </xf>
    <xf numFmtId="166" fontId="2" fillId="0" borderId="28" xfId="0" applyNumberFormat="1" applyFont="1" applyBorder="1" applyAlignment="1">
      <alignment horizontal="center" vertical="center"/>
    </xf>
    <xf numFmtId="3" fontId="2" fillId="0" borderId="28" xfId="0" applyNumberFormat="1" applyFont="1" applyBorder="1" applyAlignment="1">
      <alignment horizontal="center" vertical="center"/>
    </xf>
    <xf numFmtId="3" fontId="2" fillId="0" borderId="29" xfId="0" applyNumberFormat="1" applyFont="1" applyBorder="1" applyAlignment="1">
      <alignment horizontal="center" vertical="center"/>
    </xf>
    <xf numFmtId="0" fontId="2" fillId="0" borderId="16" xfId="0" applyFont="1" applyBorder="1" applyAlignment="1">
      <alignment vertical="center"/>
    </xf>
    <xf numFmtId="166" fontId="2" fillId="0" borderId="34" xfId="0" applyNumberFormat="1"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37" fontId="2" fillId="0" borderId="18" xfId="0" applyNumberFormat="1" applyFont="1" applyBorder="1" applyAlignment="1">
      <alignment horizontal="center" vertical="center"/>
    </xf>
    <xf numFmtId="37" fontId="2" fillId="0" borderId="19" xfId="0" applyNumberFormat="1" applyFont="1" applyBorder="1" applyAlignment="1">
      <alignment horizontal="center" vertical="center"/>
    </xf>
    <xf numFmtId="37" fontId="2" fillId="0" borderId="20" xfId="0" applyNumberFormat="1" applyFont="1" applyBorder="1" applyAlignment="1">
      <alignment horizontal="center" vertical="center"/>
    </xf>
    <xf numFmtId="0" fontId="2" fillId="0" borderId="0" xfId="0" applyFont="1" applyBorder="1"/>
    <xf numFmtId="0" fontId="2" fillId="0" borderId="0" xfId="0" applyFont="1" applyBorder="1" applyAlignment="1">
      <alignment vertical="center"/>
    </xf>
    <xf numFmtId="0" fontId="2" fillId="0" borderId="0" xfId="0" applyFont="1" applyBorder="1" applyAlignment="1">
      <alignment horizontal="center" vertical="center"/>
    </xf>
    <xf numFmtId="37" fontId="2" fillId="0" borderId="0" xfId="0" applyNumberFormat="1" applyFont="1" applyBorder="1" applyAlignment="1">
      <alignment horizontal="center" vertical="center"/>
    </xf>
    <xf numFmtId="0" fontId="2" fillId="4" borderId="16" xfId="0" applyFont="1" applyFill="1" applyBorder="1" applyAlignment="1">
      <alignment vertical="center" wrapText="1"/>
    </xf>
    <xf numFmtId="0" fontId="2" fillId="0" borderId="35" xfId="0" applyFont="1" applyBorder="1" applyAlignment="1">
      <alignment vertical="center"/>
    </xf>
    <xf numFmtId="37" fontId="2" fillId="0" borderId="36" xfId="0" applyNumberFormat="1" applyFont="1" applyBorder="1" applyAlignment="1">
      <alignment horizontal="center" vertical="center"/>
    </xf>
    <xf numFmtId="0" fontId="2" fillId="0" borderId="37" xfId="0" applyFont="1" applyBorder="1" applyAlignment="1">
      <alignment vertical="center"/>
    </xf>
    <xf numFmtId="37" fontId="2" fillId="0" borderId="38" xfId="0" applyNumberFormat="1" applyFont="1" applyBorder="1" applyAlignment="1">
      <alignment horizontal="center" vertical="center"/>
    </xf>
    <xf numFmtId="9" fontId="2" fillId="0" borderId="29" xfId="0" applyNumberFormat="1" applyFont="1" applyBorder="1" applyAlignment="1">
      <alignment horizontal="center" vertical="center"/>
    </xf>
    <xf numFmtId="0" fontId="2" fillId="0" borderId="34"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3" fillId="3" borderId="1" xfId="0" applyFont="1" applyFill="1" applyBorder="1" applyAlignment="1">
      <alignment horizontal="center" vertical="center"/>
    </xf>
    <xf numFmtId="0" fontId="2" fillId="3" borderId="9" xfId="0" applyFont="1" applyFill="1" applyBorder="1" applyAlignment="1">
      <alignment horizontal="center" vertical="center"/>
    </xf>
    <xf numFmtId="0" fontId="3" fillId="5" borderId="41" xfId="0" applyFont="1" applyFill="1" applyBorder="1" applyAlignment="1">
      <alignment horizontal="center" vertical="center" wrapText="1"/>
    </xf>
    <xf numFmtId="0" fontId="3" fillId="5" borderId="42" xfId="0" applyFont="1" applyFill="1" applyBorder="1" applyAlignment="1">
      <alignment horizontal="center" vertical="center" wrapText="1"/>
    </xf>
    <xf numFmtId="0" fontId="3" fillId="5" borderId="43" xfId="0" applyFont="1" applyFill="1" applyBorder="1" applyAlignment="1">
      <alignment horizontal="center" vertical="center" wrapText="1"/>
    </xf>
    <xf numFmtId="0" fontId="3" fillId="0" borderId="10" xfId="0" applyFont="1" applyFill="1" applyBorder="1" applyAlignment="1">
      <alignment vertical="center" wrapText="1"/>
    </xf>
    <xf numFmtId="0" fontId="3" fillId="0" borderId="11" xfId="0" applyFont="1" applyFill="1" applyBorder="1" applyAlignment="1">
      <alignment vertical="center" wrapText="1"/>
    </xf>
    <xf numFmtId="0" fontId="3" fillId="0" borderId="12" xfId="0" applyFont="1" applyFill="1" applyBorder="1" applyAlignment="1">
      <alignment vertical="center" wrapText="1"/>
    </xf>
    <xf numFmtId="37" fontId="2" fillId="0" borderId="44" xfId="0" applyNumberFormat="1" applyFont="1" applyBorder="1" applyAlignment="1">
      <alignment horizontal="center" vertical="center"/>
    </xf>
    <xf numFmtId="37" fontId="2" fillId="0" borderId="45" xfId="0" applyNumberFormat="1" applyFont="1" applyBorder="1" applyAlignment="1">
      <alignment horizontal="center" vertical="center"/>
    </xf>
    <xf numFmtId="37" fontId="2" fillId="0" borderId="46" xfId="0" applyNumberFormat="1" applyFont="1" applyBorder="1" applyAlignment="1">
      <alignment horizontal="center"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3" fillId="3" borderId="47" xfId="0" applyFont="1" applyFill="1" applyBorder="1" applyAlignment="1">
      <alignment vertical="center"/>
    </xf>
    <xf numFmtId="0" fontId="2" fillId="3" borderId="48" xfId="0" applyFont="1" applyFill="1" applyBorder="1" applyAlignment="1">
      <alignment horizontal="center" vertical="center"/>
    </xf>
    <xf numFmtId="0" fontId="3" fillId="3" borderId="1" xfId="0" applyFont="1" applyFill="1" applyBorder="1" applyAlignment="1">
      <alignment vertical="center"/>
    </xf>
    <xf numFmtId="37" fontId="2" fillId="0" borderId="10" xfId="0" applyNumberFormat="1" applyFont="1" applyBorder="1" applyAlignment="1">
      <alignment horizontal="center" vertical="center"/>
    </xf>
    <xf numFmtId="37" fontId="2" fillId="0" borderId="11" xfId="0" applyNumberFormat="1" applyFont="1" applyBorder="1" applyAlignment="1">
      <alignment horizontal="center" vertical="center"/>
    </xf>
    <xf numFmtId="37" fontId="2" fillId="0" borderId="12" xfId="0" applyNumberFormat="1" applyFont="1" applyBorder="1" applyAlignment="1">
      <alignment horizontal="center" vertical="center"/>
    </xf>
    <xf numFmtId="0" fontId="2" fillId="0" borderId="29" xfId="0" applyFont="1" applyBorder="1" applyAlignment="1">
      <alignment vertical="center"/>
    </xf>
    <xf numFmtId="0" fontId="2" fillId="0" borderId="24" xfId="0" applyFont="1" applyBorder="1" applyAlignment="1">
      <alignment vertical="center"/>
    </xf>
    <xf numFmtId="0" fontId="2" fillId="0" borderId="28" xfId="0" applyFont="1" applyFill="1" applyBorder="1" applyAlignment="1">
      <alignment vertical="center"/>
    </xf>
    <xf numFmtId="0" fontId="2" fillId="0" borderId="34" xfId="0" applyFont="1" applyBorder="1" applyAlignment="1">
      <alignment vertical="center"/>
    </xf>
    <xf numFmtId="0" fontId="3" fillId="3" borderId="9" xfId="0" applyFont="1" applyFill="1" applyBorder="1" applyAlignment="1">
      <alignment horizontal="center" vertical="center"/>
    </xf>
    <xf numFmtId="0" fontId="2" fillId="0" borderId="28" xfId="0" applyFont="1" applyBorder="1" applyAlignment="1">
      <alignment vertical="center"/>
    </xf>
    <xf numFmtId="164" fontId="3" fillId="0" borderId="2" xfId="0" applyNumberFormat="1" applyFont="1" applyFill="1" applyBorder="1" applyAlignment="1">
      <alignment vertical="center"/>
    </xf>
    <xf numFmtId="164" fontId="2" fillId="0" borderId="51" xfId="0" applyNumberFormat="1"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4" borderId="44" xfId="0" applyFont="1" applyFill="1" applyBorder="1" applyAlignment="1">
      <alignment horizontal="center" vertical="center" wrapText="1"/>
    </xf>
    <xf numFmtId="0" fontId="3" fillId="4" borderId="45"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1" fillId="2" borderId="13" xfId="0" applyFont="1" applyFill="1" applyBorder="1" applyAlignment="1">
      <alignment vertical="center"/>
    </xf>
    <xf numFmtId="0" fontId="0" fillId="2" borderId="14" xfId="0" applyFill="1" applyBorder="1" applyAlignment="1">
      <alignment horizontal="center" vertical="center"/>
    </xf>
    <xf numFmtId="0" fontId="0" fillId="2" borderId="52" xfId="0" applyFill="1" applyBorder="1" applyAlignment="1">
      <alignment horizontal="center" vertical="center"/>
    </xf>
    <xf numFmtId="0" fontId="0" fillId="2" borderId="15" xfId="0" applyFill="1" applyBorder="1" applyAlignment="1">
      <alignment horizontal="center" vertical="center"/>
    </xf>
    <xf numFmtId="0" fontId="1" fillId="3" borderId="24" xfId="0" applyFont="1" applyFill="1" applyBorder="1" applyAlignment="1">
      <alignment horizontal="center" vertical="center"/>
    </xf>
    <xf numFmtId="0" fontId="0" fillId="4" borderId="34" xfId="0" applyFill="1" applyBorder="1" applyAlignment="1">
      <alignment horizontal="center" vertical="center"/>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16" xfId="0" applyFill="1" applyBorder="1" applyAlignment="1">
      <alignment horizontal="center" vertical="center"/>
    </xf>
    <xf numFmtId="0" fontId="0" fillId="4" borderId="40" xfId="0" applyFill="1" applyBorder="1" applyAlignment="1">
      <alignment horizontal="center" vertical="center"/>
    </xf>
    <xf numFmtId="0" fontId="3" fillId="4" borderId="47"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0" fillId="0" borderId="29" xfId="0" applyBorder="1" applyAlignment="1">
      <alignment vertical="center"/>
    </xf>
    <xf numFmtId="0" fontId="0" fillId="0" borderId="32" xfId="0" applyBorder="1" applyAlignment="1">
      <alignment horizontal="center" vertical="center"/>
    </xf>
    <xf numFmtId="0" fontId="0" fillId="0" borderId="56" xfId="0" applyBorder="1" applyAlignment="1">
      <alignment horizontal="center" vertical="center"/>
    </xf>
    <xf numFmtId="0" fontId="0" fillId="0" borderId="31" xfId="0" applyBorder="1" applyAlignment="1">
      <alignment horizontal="center" vertical="center"/>
    </xf>
    <xf numFmtId="0" fontId="0" fillId="0" borderId="18" xfId="0" applyBorder="1" applyAlignment="1">
      <alignment vertical="center"/>
    </xf>
    <xf numFmtId="0" fontId="0" fillId="0" borderId="19" xfId="0" applyBorder="1" applyAlignment="1">
      <alignment horizontal="center" vertical="center"/>
    </xf>
    <xf numFmtId="0" fontId="0" fillId="0" borderId="40"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xf>
    <xf numFmtId="37" fontId="3" fillId="0" borderId="29" xfId="0" applyNumberFormat="1" applyFont="1" applyBorder="1" applyAlignment="1">
      <alignment horizontal="center" vertical="center"/>
    </xf>
    <xf numFmtId="37" fontId="3" fillId="0" borderId="32" xfId="0" applyNumberFormat="1" applyFont="1" applyBorder="1" applyAlignment="1">
      <alignment horizontal="center" vertical="center"/>
    </xf>
    <xf numFmtId="37" fontId="3" fillId="0" borderId="31" xfId="0" applyNumberFormat="1" applyFont="1" applyBorder="1" applyAlignment="1">
      <alignment horizontal="center" vertical="center"/>
    </xf>
    <xf numFmtId="0" fontId="0" fillId="0" borderId="42" xfId="0" applyBorder="1" applyAlignment="1">
      <alignment horizontal="center" vertical="center"/>
    </xf>
    <xf numFmtId="0" fontId="1" fillId="0" borderId="41" xfId="0" applyFont="1" applyBorder="1" applyAlignment="1">
      <alignment horizontal="center" vertical="center"/>
    </xf>
    <xf numFmtId="0" fontId="0" fillId="0" borderId="57" xfId="0" applyBorder="1" applyAlignment="1">
      <alignment horizontal="center" vertical="center"/>
    </xf>
    <xf numFmtId="0" fontId="1" fillId="0" borderId="43" xfId="0" applyFont="1" applyBorder="1" applyAlignment="1">
      <alignment horizontal="center" vertical="center"/>
    </xf>
    <xf numFmtId="0" fontId="1" fillId="2" borderId="1" xfId="0" applyFont="1" applyFill="1" applyBorder="1" applyAlignment="1">
      <alignment vertical="center"/>
    </xf>
    <xf numFmtId="0" fontId="0" fillId="0" borderId="0" xfId="0" applyFill="1" applyBorder="1" applyAlignment="1">
      <alignment horizontal="center" vertical="center"/>
    </xf>
    <xf numFmtId="0" fontId="2" fillId="0" borderId="0" xfId="0" applyFont="1" applyFill="1" applyBorder="1" applyAlignment="1">
      <alignment horizontal="center" vertical="center" wrapText="1"/>
    </xf>
    <xf numFmtId="0" fontId="1" fillId="3" borderId="4" xfId="0" applyFont="1" applyFill="1" applyBorder="1" applyAlignment="1">
      <alignment horizontal="center" vertical="center"/>
    </xf>
    <xf numFmtId="0" fontId="1" fillId="3" borderId="47" xfId="0" applyFont="1" applyFill="1" applyBorder="1" applyAlignment="1">
      <alignment vertical="center"/>
    </xf>
    <xf numFmtId="0" fontId="1" fillId="3" borderId="48"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37" fontId="2" fillId="0" borderId="0" xfId="0" applyNumberFormat="1" applyFont="1" applyFill="1" applyBorder="1" applyAlignment="1">
      <alignment horizontal="center" vertical="center"/>
    </xf>
    <xf numFmtId="0" fontId="0" fillId="4" borderId="58" xfId="0" applyFill="1" applyBorder="1" applyAlignment="1">
      <alignment horizontal="center" vertical="center"/>
    </xf>
    <xf numFmtId="0" fontId="0" fillId="4" borderId="45" xfId="0" applyFill="1" applyBorder="1" applyAlignment="1">
      <alignment horizontal="center" vertical="center"/>
    </xf>
    <xf numFmtId="0" fontId="0" fillId="4" borderId="46" xfId="0" applyFill="1" applyBorder="1" applyAlignment="1">
      <alignment horizontal="center" vertical="center"/>
    </xf>
    <xf numFmtId="0" fontId="0" fillId="0" borderId="27" xfId="0" applyBorder="1" applyAlignment="1">
      <alignment vertical="center"/>
    </xf>
    <xf numFmtId="0" fontId="2" fillId="0" borderId="0" xfId="0" applyFont="1" applyFill="1" applyBorder="1" applyAlignment="1">
      <alignment horizontal="center" vertical="center"/>
    </xf>
    <xf numFmtId="0" fontId="0" fillId="0" borderId="16" xfId="0" applyBorder="1" applyAlignment="1">
      <alignment vertical="center"/>
    </xf>
    <xf numFmtId="3" fontId="2" fillId="6" borderId="29" xfId="0" applyNumberFormat="1" applyFont="1" applyFill="1" applyBorder="1" applyAlignment="1">
      <alignment horizontal="center" vertical="center"/>
    </xf>
    <xf numFmtId="0" fontId="2" fillId="6" borderId="32"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29"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0" xfId="0" applyFont="1" applyFill="1" applyBorder="1" applyAlignment="1">
      <alignment horizontal="center" vertical="center"/>
    </xf>
    <xf numFmtId="0" fontId="3" fillId="6" borderId="1" xfId="0" applyFont="1" applyFill="1" applyBorder="1" applyAlignment="1">
      <alignment horizontal="center" vertical="center"/>
    </xf>
    <xf numFmtId="0" fontId="2" fillId="6" borderId="9" xfId="0" applyFont="1" applyFill="1" applyBorder="1" applyAlignment="1">
      <alignment horizontal="center" vertical="center"/>
    </xf>
    <xf numFmtId="0" fontId="2" fillId="6" borderId="8" xfId="0" applyFont="1" applyFill="1" applyBorder="1" applyAlignment="1">
      <alignment vertical="center" wrapText="1"/>
    </xf>
    <xf numFmtId="0" fontId="2" fillId="6" borderId="16" xfId="0" applyFont="1" applyFill="1" applyBorder="1" applyAlignment="1">
      <alignment vertical="center" wrapText="1"/>
    </xf>
    <xf numFmtId="0" fontId="2" fillId="6" borderId="18" xfId="0" applyFont="1" applyFill="1" applyBorder="1" applyAlignment="1">
      <alignment horizontal="center" vertical="center" wrapText="1"/>
    </xf>
    <xf numFmtId="0" fontId="2" fillId="6" borderId="19" xfId="0" applyFont="1" applyFill="1" applyBorder="1" applyAlignment="1">
      <alignment horizontal="center" vertical="center" wrapText="1"/>
    </xf>
    <xf numFmtId="0" fontId="2" fillId="6" borderId="20" xfId="0" applyFont="1" applyFill="1" applyBorder="1" applyAlignment="1">
      <alignment horizontal="center" vertical="center" wrapText="1"/>
    </xf>
    <xf numFmtId="0" fontId="2" fillId="6" borderId="35" xfId="0" applyFont="1" applyFill="1" applyBorder="1" applyAlignment="1">
      <alignment vertical="center"/>
    </xf>
    <xf numFmtId="37" fontId="2" fillId="6" borderId="36" xfId="0" applyNumberFormat="1" applyFont="1" applyFill="1" applyBorder="1" applyAlignment="1">
      <alignment horizontal="center" vertical="center"/>
    </xf>
    <xf numFmtId="0" fontId="2" fillId="6" borderId="30" xfId="0" applyFont="1" applyFill="1" applyBorder="1" applyAlignment="1">
      <alignment horizontal="center" vertical="center"/>
    </xf>
    <xf numFmtId="0" fontId="2" fillId="6" borderId="33" xfId="0" applyFont="1" applyFill="1" applyBorder="1" applyAlignment="1">
      <alignment horizontal="center" vertical="center"/>
    </xf>
    <xf numFmtId="0" fontId="2" fillId="6" borderId="27" xfId="0" applyFont="1" applyFill="1" applyBorder="1" applyAlignment="1">
      <alignment vertical="center"/>
    </xf>
    <xf numFmtId="37" fontId="2" fillId="6" borderId="28" xfId="0" applyNumberFormat="1" applyFont="1" applyFill="1" applyBorder="1" applyAlignment="1">
      <alignment horizontal="center" vertical="center"/>
    </xf>
    <xf numFmtId="0" fontId="2" fillId="6" borderId="16" xfId="0" applyFont="1" applyFill="1" applyBorder="1" applyAlignment="1">
      <alignment vertical="center"/>
    </xf>
    <xf numFmtId="0" fontId="2" fillId="6" borderId="34" xfId="0" applyFont="1" applyFill="1" applyBorder="1" applyAlignment="1">
      <alignment horizontal="center" vertical="center"/>
    </xf>
    <xf numFmtId="0" fontId="2" fillId="6" borderId="39" xfId="0" applyFont="1" applyFill="1" applyBorder="1" applyAlignment="1">
      <alignment horizontal="center" vertical="center"/>
    </xf>
    <xf numFmtId="0" fontId="2" fillId="6" borderId="40" xfId="0" applyFont="1" applyFill="1" applyBorder="1" applyAlignment="1">
      <alignment horizontal="center" vertical="center"/>
    </xf>
    <xf numFmtId="0" fontId="2" fillId="6" borderId="0" xfId="0" applyFont="1" applyFill="1"/>
    <xf numFmtId="0" fontId="2" fillId="6" borderId="0" xfId="0" applyFont="1" applyFill="1" applyAlignment="1">
      <alignment horizontal="center"/>
    </xf>
    <xf numFmtId="0" fontId="3" fillId="4" borderId="8"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54" xfId="0" applyFont="1" applyFill="1" applyBorder="1" applyAlignment="1">
      <alignment horizontal="center" vertical="center" wrapText="1"/>
    </xf>
    <xf numFmtId="9" fontId="2" fillId="0" borderId="41" xfId="0" applyNumberFormat="1" applyFont="1" applyBorder="1" applyAlignment="1">
      <alignment horizontal="center" vertical="center"/>
    </xf>
    <xf numFmtId="0" fontId="2" fillId="0" borderId="59" xfId="0" applyFont="1" applyBorder="1" applyAlignment="1">
      <alignment horizontal="center" vertical="center"/>
    </xf>
    <xf numFmtId="0" fontId="2" fillId="0" borderId="43" xfId="0" applyFont="1" applyBorder="1" applyAlignment="1">
      <alignment horizontal="center" vertical="center"/>
    </xf>
    <xf numFmtId="0" fontId="2" fillId="0" borderId="42" xfId="0" applyFont="1" applyBorder="1" applyAlignment="1">
      <alignment horizontal="center" vertical="center"/>
    </xf>
    <xf numFmtId="0" fontId="2" fillId="0" borderId="60" xfId="0" applyFont="1" applyBorder="1" applyAlignment="1">
      <alignment horizontal="center" vertical="center"/>
    </xf>
    <xf numFmtId="37" fontId="2" fillId="0" borderId="41" xfId="0" applyNumberFormat="1" applyFont="1" applyBorder="1" applyAlignment="1">
      <alignment horizontal="center" vertical="center"/>
    </xf>
    <xf numFmtId="37" fontId="2" fillId="0" borderId="42" xfId="0" applyNumberFormat="1" applyFont="1" applyBorder="1" applyAlignment="1">
      <alignment horizontal="center" vertical="center"/>
    </xf>
    <xf numFmtId="37" fontId="2" fillId="0" borderId="43" xfId="0" applyNumberFormat="1" applyFont="1" applyBorder="1" applyAlignment="1">
      <alignment horizontal="center" vertical="center"/>
    </xf>
    <xf numFmtId="0" fontId="2" fillId="6" borderId="8" xfId="0" applyFont="1" applyFill="1" applyBorder="1" applyAlignment="1">
      <alignment vertical="center"/>
    </xf>
    <xf numFmtId="0" fontId="2" fillId="6" borderId="24" xfId="0" applyFont="1" applyFill="1" applyBorder="1" applyAlignment="1">
      <alignment horizontal="center" vertical="center"/>
    </xf>
    <xf numFmtId="0" fontId="2" fillId="6" borderId="44" xfId="0" applyFont="1" applyFill="1" applyBorder="1" applyAlignment="1">
      <alignment horizontal="center" vertical="center"/>
    </xf>
    <xf numFmtId="0" fontId="2" fillId="6" borderId="49" xfId="0" applyFont="1" applyFill="1" applyBorder="1" applyAlignment="1">
      <alignment horizontal="center" vertical="center"/>
    </xf>
    <xf numFmtId="0" fontId="2" fillId="6" borderId="46" xfId="0" applyFont="1" applyFill="1" applyBorder="1" applyAlignment="1">
      <alignment horizontal="center" vertical="center"/>
    </xf>
    <xf numFmtId="0" fontId="2" fillId="6" borderId="45" xfId="0" applyFont="1" applyFill="1" applyBorder="1" applyAlignment="1">
      <alignment horizontal="center" vertical="center"/>
    </xf>
    <xf numFmtId="166" fontId="2" fillId="6" borderId="28" xfId="0" applyNumberFormat="1" applyFont="1" applyFill="1" applyBorder="1" applyAlignment="1">
      <alignment horizontal="center" vertical="center"/>
    </xf>
    <xf numFmtId="0" fontId="2" fillId="6" borderId="50" xfId="0" applyFont="1" applyFill="1" applyBorder="1" applyAlignment="1">
      <alignment horizontal="center" vertical="center"/>
    </xf>
    <xf numFmtId="0" fontId="10" fillId="4" borderId="16" xfId="0" applyFont="1" applyFill="1" applyBorder="1" applyAlignment="1">
      <alignment vertical="center" wrapText="1"/>
    </xf>
    <xf numFmtId="0" fontId="1" fillId="0" borderId="0" xfId="0" applyFont="1"/>
    <xf numFmtId="0" fontId="0" fillId="6" borderId="32" xfId="0" applyFill="1" applyBorder="1" applyAlignment="1">
      <alignment horizontal="center" vertical="center"/>
    </xf>
    <xf numFmtId="0" fontId="0" fillId="6" borderId="42" xfId="0" applyFill="1" applyBorder="1" applyAlignment="1">
      <alignment horizontal="center" vertical="center"/>
    </xf>
    <xf numFmtId="0" fontId="0" fillId="6" borderId="19" xfId="0" applyFill="1" applyBorder="1" applyAlignment="1">
      <alignment horizontal="center" vertical="center"/>
    </xf>
    <xf numFmtId="0" fontId="2" fillId="6" borderId="0" xfId="0" applyFont="1" applyFill="1" applyBorder="1" applyAlignment="1">
      <alignment vertical="center"/>
    </xf>
    <xf numFmtId="0" fontId="2" fillId="7" borderId="29" xfId="0" applyFont="1" applyFill="1" applyBorder="1" applyAlignment="1">
      <alignment vertical="center"/>
    </xf>
    <xf numFmtId="37" fontId="2" fillId="7" borderId="28" xfId="0" applyNumberFormat="1" applyFont="1" applyFill="1" applyBorder="1" applyAlignment="1">
      <alignment horizontal="center" vertical="center"/>
    </xf>
    <xf numFmtId="3" fontId="2" fillId="7" borderId="29" xfId="0" applyNumberFormat="1" applyFont="1" applyFill="1" applyBorder="1" applyAlignment="1">
      <alignment horizontal="center" vertical="center"/>
    </xf>
    <xf numFmtId="0" fontId="2" fillId="7" borderId="30" xfId="0" applyFont="1" applyFill="1" applyBorder="1" applyAlignment="1">
      <alignment horizontal="center" vertical="center"/>
    </xf>
    <xf numFmtId="0" fontId="2" fillId="7" borderId="31" xfId="0" applyFont="1" applyFill="1" applyBorder="1" applyAlignment="1">
      <alignment horizontal="center" vertical="center"/>
    </xf>
    <xf numFmtId="0" fontId="2" fillId="7" borderId="29" xfId="0" applyFont="1" applyFill="1" applyBorder="1" applyAlignment="1">
      <alignment horizontal="center" vertical="center"/>
    </xf>
    <xf numFmtId="0" fontId="2" fillId="7" borderId="32" xfId="0" applyFont="1" applyFill="1" applyBorder="1" applyAlignment="1">
      <alignment horizontal="center" vertical="center"/>
    </xf>
    <xf numFmtId="0" fontId="2" fillId="7" borderId="33" xfId="0" applyFont="1" applyFill="1" applyBorder="1" applyAlignment="1">
      <alignment horizontal="center" vertical="center"/>
    </xf>
    <xf numFmtId="164" fontId="2" fillId="7" borderId="0" xfId="0" applyNumberFormat="1" applyFont="1" applyFill="1" applyBorder="1" applyAlignment="1">
      <alignment horizontal="center" vertical="center"/>
    </xf>
    <xf numFmtId="37" fontId="2" fillId="7" borderId="29" xfId="0" applyNumberFormat="1" applyFont="1" applyFill="1" applyBorder="1" applyAlignment="1">
      <alignment horizontal="center" vertical="center"/>
    </xf>
    <xf numFmtId="37" fontId="2" fillId="7" borderId="32" xfId="0" applyNumberFormat="1" applyFont="1" applyFill="1" applyBorder="1" applyAlignment="1">
      <alignment horizontal="center" vertical="center"/>
    </xf>
    <xf numFmtId="37" fontId="2" fillId="7" borderId="31" xfId="0" applyNumberFormat="1" applyFont="1" applyFill="1" applyBorder="1" applyAlignment="1">
      <alignment horizontal="center" vertical="center"/>
    </xf>
    <xf numFmtId="0" fontId="4" fillId="0" borderId="0" xfId="0" applyFont="1"/>
    <xf numFmtId="0" fontId="0" fillId="0" borderId="32" xfId="0" applyBorder="1"/>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4" borderId="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6" borderId="1" xfId="0" applyFont="1" applyFill="1" applyBorder="1" applyAlignment="1">
      <alignment horizontal="left" vertical="center"/>
    </xf>
    <xf numFmtId="0" fontId="3" fillId="6" borderId="2" xfId="0" applyFont="1" applyFill="1" applyBorder="1" applyAlignment="1">
      <alignment horizontal="left" vertical="center"/>
    </xf>
    <xf numFmtId="0" fontId="3" fillId="6" borderId="3" xfId="0" applyFont="1" applyFill="1" applyBorder="1" applyAlignment="1">
      <alignment horizontal="left" vertical="center"/>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9"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0" fillId="0" borderId="5" xfId="0" applyBorder="1" applyAlignment="1">
      <alignment vertical="center"/>
    </xf>
    <xf numFmtId="0" fontId="0" fillId="0" borderId="6" xfId="0"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4" borderId="8" xfId="0" applyFont="1" applyFill="1" applyBorder="1" applyAlignment="1">
      <alignment horizontal="center"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3" fillId="4" borderId="44" xfId="0" applyFont="1" applyFill="1" applyBorder="1" applyAlignment="1">
      <alignment horizontal="center" vertical="center" wrapText="1"/>
    </xf>
    <xf numFmtId="0" fontId="3" fillId="4" borderId="45"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3" borderId="8"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54" xfId="0" applyFont="1" applyFill="1" applyBorder="1" applyAlignment="1">
      <alignment horizontal="center" vertical="center"/>
    </xf>
    <xf numFmtId="0" fontId="3" fillId="0" borderId="0" xfId="0" applyFont="1" applyFill="1" applyBorder="1" applyAlignment="1">
      <alignment horizontal="center" vertical="center"/>
    </xf>
    <xf numFmtId="0" fontId="12" fillId="0" borderId="0" xfId="0" applyFont="1"/>
    <xf numFmtId="9" fontId="2" fillId="0" borderId="29" xfId="1" applyFont="1" applyBorder="1" applyAlignment="1">
      <alignment horizontal="center" vertical="center"/>
    </xf>
    <xf numFmtId="9" fontId="0" fillId="0" borderId="0" xfId="0" applyNumberFormat="1" applyAlignment="1">
      <alignment horizontal="center"/>
    </xf>
    <xf numFmtId="10" fontId="2" fillId="0" borderId="29" xfId="0" applyNumberFormat="1" applyFont="1" applyBorder="1" applyAlignment="1">
      <alignment horizontal="center" vertical="center"/>
    </xf>
    <xf numFmtId="9" fontId="2" fillId="0" borderId="29" xfId="1" applyNumberFormat="1" applyFont="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7"/>
  <sheetViews>
    <sheetView workbookViewId="0">
      <selection activeCell="E2" sqref="E2"/>
    </sheetView>
  </sheetViews>
  <sheetFormatPr defaultRowHeight="15" x14ac:dyDescent="0.25"/>
  <cols>
    <col min="2" max="2" width="25.5703125" customWidth="1"/>
  </cols>
  <sheetData>
    <row r="1" spans="2:4" x14ac:dyDescent="0.25">
      <c r="B1" s="190" t="s">
        <v>98</v>
      </c>
      <c r="C1" s="190" t="s">
        <v>99</v>
      </c>
    </row>
    <row r="2" spans="2:4" x14ac:dyDescent="0.25">
      <c r="B2" t="s">
        <v>109</v>
      </c>
      <c r="C2" s="258">
        <v>30</v>
      </c>
      <c r="D2">
        <v>45</v>
      </c>
    </row>
    <row r="3" spans="2:4" x14ac:dyDescent="0.25">
      <c r="B3" t="s">
        <v>95</v>
      </c>
      <c r="C3" s="258">
        <v>30</v>
      </c>
      <c r="D3">
        <v>35</v>
      </c>
    </row>
    <row r="4" spans="2:4" x14ac:dyDescent="0.25">
      <c r="B4" t="s">
        <v>96</v>
      </c>
      <c r="C4" s="258">
        <v>20</v>
      </c>
      <c r="D4">
        <v>5</v>
      </c>
    </row>
    <row r="5" spans="2:4" x14ac:dyDescent="0.25">
      <c r="B5" t="s">
        <v>97</v>
      </c>
      <c r="C5" s="258">
        <v>20</v>
      </c>
      <c r="D5">
        <v>15</v>
      </c>
    </row>
    <row r="6" spans="2:4" x14ac:dyDescent="0.25">
      <c r="C6" s="258"/>
    </row>
    <row r="7" spans="2:4" x14ac:dyDescent="0.25">
      <c r="B7" t="s">
        <v>80</v>
      </c>
      <c r="C7" s="258">
        <v>100</v>
      </c>
      <c r="D7">
        <f>SUM(D2:D5)</f>
        <v>100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8"/>
  <sheetViews>
    <sheetView topLeftCell="A13" workbookViewId="0">
      <selection activeCell="A14" sqref="A14"/>
    </sheetView>
  </sheetViews>
  <sheetFormatPr defaultRowHeight="15" x14ac:dyDescent="0.25"/>
  <cols>
    <col min="1" max="1" width="9.140625" style="98"/>
    <col min="2" max="2" width="9.85546875" style="98" bestFit="1" customWidth="1"/>
    <col min="3" max="3" width="90.28515625" bestFit="1" customWidth="1"/>
  </cols>
  <sheetData>
    <row r="1" spans="1:18" ht="16.5" thickBot="1" x14ac:dyDescent="0.3">
      <c r="C1" s="1"/>
      <c r="D1" s="2"/>
      <c r="E1" s="2"/>
      <c r="F1" s="2"/>
      <c r="G1" s="2"/>
      <c r="H1" s="2"/>
      <c r="I1" s="2"/>
      <c r="J1" s="2"/>
      <c r="K1" s="2"/>
      <c r="L1" s="2"/>
      <c r="M1" s="2"/>
      <c r="N1" s="3"/>
      <c r="O1" s="3"/>
      <c r="P1" s="3"/>
      <c r="Q1" s="2"/>
      <c r="R1" s="1"/>
    </row>
    <row r="2" spans="1:18" ht="16.5" thickBot="1" x14ac:dyDescent="0.3">
      <c r="C2" s="209" t="s">
        <v>125</v>
      </c>
      <c r="D2" s="210"/>
      <c r="E2" s="210"/>
      <c r="F2" s="210"/>
      <c r="G2" s="210"/>
      <c r="H2" s="210"/>
      <c r="I2" s="210"/>
      <c r="J2" s="210"/>
      <c r="K2" s="210"/>
      <c r="L2" s="210"/>
      <c r="M2" s="211"/>
      <c r="N2" s="4"/>
      <c r="O2" s="212"/>
      <c r="P2" s="213"/>
      <c r="Q2" s="214"/>
      <c r="R2" s="1"/>
    </row>
    <row r="3" spans="1:18" ht="16.5" thickBot="1" x14ac:dyDescent="0.3">
      <c r="A3" s="98" t="s">
        <v>112</v>
      </c>
      <c r="B3" s="98" t="s">
        <v>113</v>
      </c>
      <c r="C3" s="5"/>
      <c r="D3" s="6"/>
      <c r="E3" s="215" t="s">
        <v>0</v>
      </c>
      <c r="F3" s="216"/>
      <c r="G3" s="216"/>
      <c r="H3" s="216"/>
      <c r="I3" s="216"/>
      <c r="J3" s="216"/>
      <c r="K3" s="216"/>
      <c r="L3" s="216"/>
      <c r="M3" s="217"/>
      <c r="N3" s="7"/>
      <c r="O3" s="218" t="s">
        <v>1</v>
      </c>
      <c r="P3" s="219"/>
      <c r="Q3" s="220"/>
      <c r="R3" s="1"/>
    </row>
    <row r="4" spans="1:18" ht="32.25" customHeight="1" x14ac:dyDescent="0.25">
      <c r="C4" s="8"/>
      <c r="D4" s="221" t="s">
        <v>2</v>
      </c>
      <c r="E4" s="223" t="s">
        <v>3</v>
      </c>
      <c r="F4" s="224"/>
      <c r="G4" s="225"/>
      <c r="H4" s="223" t="s">
        <v>108</v>
      </c>
      <c r="I4" s="224"/>
      <c r="J4" s="225"/>
      <c r="K4" s="223" t="s">
        <v>5</v>
      </c>
      <c r="L4" s="224"/>
      <c r="M4" s="225"/>
      <c r="N4" s="9"/>
      <c r="O4" s="226" t="s">
        <v>6</v>
      </c>
      <c r="P4" s="228" t="s">
        <v>7</v>
      </c>
      <c r="Q4" s="230" t="s">
        <v>8</v>
      </c>
      <c r="R4" s="10"/>
    </row>
    <row r="5" spans="1:18" ht="16.5" thickBot="1" x14ac:dyDescent="0.3">
      <c r="C5" s="11" t="s">
        <v>9</v>
      </c>
      <c r="D5" s="222"/>
      <c r="E5" s="12" t="s">
        <v>10</v>
      </c>
      <c r="F5" s="13" t="s">
        <v>7</v>
      </c>
      <c r="G5" s="14" t="s">
        <v>11</v>
      </c>
      <c r="H5" s="12" t="s">
        <v>10</v>
      </c>
      <c r="I5" s="13" t="s">
        <v>7</v>
      </c>
      <c r="J5" s="14" t="s">
        <v>11</v>
      </c>
      <c r="K5" s="12" t="s">
        <v>10</v>
      </c>
      <c r="L5" s="13" t="s">
        <v>7</v>
      </c>
      <c r="M5" s="14" t="s">
        <v>11</v>
      </c>
      <c r="N5" s="9"/>
      <c r="O5" s="227"/>
      <c r="P5" s="229"/>
      <c r="Q5" s="231"/>
      <c r="R5" s="10"/>
    </row>
    <row r="6" spans="1:18" ht="15.75" x14ac:dyDescent="0.25">
      <c r="A6" s="98" t="s">
        <v>114</v>
      </c>
      <c r="C6" s="15" t="s">
        <v>111</v>
      </c>
      <c r="D6" s="16">
        <f>2278+662</f>
        <v>2940</v>
      </c>
      <c r="E6" s="17"/>
      <c r="F6" s="18"/>
      <c r="G6" s="19"/>
      <c r="H6" s="17"/>
      <c r="I6" s="20"/>
      <c r="J6" s="19"/>
      <c r="K6" s="17"/>
      <c r="L6" s="21"/>
      <c r="M6" s="19"/>
      <c r="N6" s="22"/>
      <c r="O6" s="17"/>
      <c r="P6" s="20"/>
      <c r="Q6" s="19"/>
      <c r="R6" s="1"/>
    </row>
    <row r="7" spans="1:18" ht="15.75" x14ac:dyDescent="0.25">
      <c r="B7" s="98" t="s">
        <v>114</v>
      </c>
      <c r="C7" s="23" t="s">
        <v>12</v>
      </c>
      <c r="D7" s="24">
        <v>4667</v>
      </c>
      <c r="E7" s="25"/>
      <c r="F7" s="26">
        <v>0.4</v>
      </c>
      <c r="G7" s="27"/>
      <c r="H7" s="25"/>
      <c r="I7" s="28">
        <v>0.2</v>
      </c>
      <c r="J7" s="27"/>
      <c r="K7" s="25"/>
      <c r="L7" s="29"/>
      <c r="M7" s="27"/>
      <c r="N7" s="30"/>
      <c r="O7" s="31"/>
      <c r="P7" s="32"/>
      <c r="Q7" s="33"/>
      <c r="R7" s="1"/>
    </row>
    <row r="8" spans="1:18" ht="15.75" x14ac:dyDescent="0.25">
      <c r="B8" s="98" t="s">
        <v>114</v>
      </c>
      <c r="C8" s="23" t="s">
        <v>117</v>
      </c>
      <c r="D8" s="34">
        <f>D7/48622</f>
        <v>9.5985356423018392E-2</v>
      </c>
      <c r="E8" s="25"/>
      <c r="F8" s="26">
        <v>0.4</v>
      </c>
      <c r="G8" s="27"/>
      <c r="H8" s="25"/>
      <c r="I8" s="28">
        <v>0.2</v>
      </c>
      <c r="J8" s="27"/>
      <c r="K8" s="25"/>
      <c r="L8" s="29"/>
      <c r="M8" s="27"/>
      <c r="N8" s="30"/>
      <c r="O8" s="31"/>
      <c r="P8" s="32"/>
      <c r="Q8" s="33"/>
      <c r="R8" s="1"/>
    </row>
    <row r="9" spans="1:18" ht="15.75" x14ac:dyDescent="0.25">
      <c r="B9" s="98" t="s">
        <v>114</v>
      </c>
      <c r="C9" s="23" t="s">
        <v>106</v>
      </c>
      <c r="D9" s="34"/>
      <c r="E9" s="259">
        <f>(4262-2612)/D7</f>
        <v>0.35354617527319476</v>
      </c>
      <c r="F9" s="26">
        <v>0.5</v>
      </c>
      <c r="G9" s="27"/>
      <c r="H9" s="259">
        <f>((4536-4263)+(4667-4536))/D7</f>
        <v>8.6565245339618596E-2</v>
      </c>
      <c r="I9" s="28" t="s">
        <v>92</v>
      </c>
      <c r="J9" s="27"/>
      <c r="K9" s="259">
        <f>2573/D7</f>
        <v>0.55131776301692736</v>
      </c>
      <c r="L9" s="29">
        <v>0.5</v>
      </c>
      <c r="M9" s="27"/>
      <c r="N9" s="30"/>
      <c r="O9" s="31"/>
      <c r="P9" s="32"/>
      <c r="Q9" s="33"/>
      <c r="R9" s="1"/>
    </row>
    <row r="10" spans="1:18" ht="15.75" x14ac:dyDescent="0.25">
      <c r="B10" s="98" t="s">
        <v>116</v>
      </c>
      <c r="C10" s="23" t="s">
        <v>107</v>
      </c>
      <c r="D10" s="34"/>
      <c r="E10" s="259">
        <f>(4262-2612)/D7</f>
        <v>0.35354617527319476</v>
      </c>
      <c r="F10" s="26">
        <v>0.5</v>
      </c>
      <c r="G10" s="27"/>
      <c r="H10" s="260">
        <f>H9</f>
        <v>8.6565245339618596E-2</v>
      </c>
      <c r="I10" s="28" t="s">
        <v>92</v>
      </c>
      <c r="J10" s="27"/>
      <c r="K10" s="259">
        <f>2573/D7</f>
        <v>0.55131776301692736</v>
      </c>
      <c r="L10" s="29">
        <v>0.5</v>
      </c>
      <c r="M10" s="27"/>
      <c r="N10" s="30"/>
      <c r="O10" s="31"/>
      <c r="P10" s="32"/>
      <c r="Q10" s="33"/>
      <c r="R10" s="1"/>
    </row>
    <row r="11" spans="1:18" ht="15.75" x14ac:dyDescent="0.25">
      <c r="A11" s="98" t="s">
        <v>114</v>
      </c>
      <c r="B11" s="98" t="s">
        <v>114</v>
      </c>
      <c r="C11" s="23" t="s">
        <v>13</v>
      </c>
      <c r="D11" s="35">
        <v>2940</v>
      </c>
      <c r="E11" s="36"/>
      <c r="F11" s="208"/>
      <c r="G11" s="27"/>
      <c r="H11" s="144"/>
      <c r="I11" s="145"/>
      <c r="J11" s="146"/>
      <c r="K11" s="144"/>
      <c r="L11" s="145"/>
      <c r="M11" s="146"/>
      <c r="N11" s="30"/>
      <c r="O11" s="31"/>
      <c r="P11" s="28">
        <v>1</v>
      </c>
      <c r="Q11" s="33"/>
      <c r="R11" s="1"/>
    </row>
    <row r="12" spans="1:18" ht="15.75" x14ac:dyDescent="0.25">
      <c r="A12" s="98" t="s">
        <v>114</v>
      </c>
      <c r="B12" s="98" t="s">
        <v>114</v>
      </c>
      <c r="C12" s="23" t="s">
        <v>14</v>
      </c>
      <c r="D12" s="34"/>
      <c r="E12" s="25"/>
      <c r="F12" s="208"/>
      <c r="G12" s="27"/>
      <c r="H12" s="147"/>
      <c r="I12" s="145"/>
      <c r="J12" s="146"/>
      <c r="K12" s="147"/>
      <c r="L12" s="145"/>
      <c r="M12" s="146"/>
      <c r="N12" s="22"/>
      <c r="O12" s="31"/>
      <c r="P12" s="28">
        <v>1</v>
      </c>
      <c r="Q12" s="33"/>
      <c r="R12" s="1" t="s">
        <v>124</v>
      </c>
    </row>
    <row r="13" spans="1:18" ht="16.5" thickBot="1" x14ac:dyDescent="0.3">
      <c r="A13" s="98" t="s">
        <v>114</v>
      </c>
      <c r="C13" s="37" t="s">
        <v>15</v>
      </c>
      <c r="D13" s="38"/>
      <c r="E13" s="39"/>
      <c r="F13" s="208"/>
      <c r="G13" s="41"/>
      <c r="H13" s="148"/>
      <c r="I13" s="149"/>
      <c r="J13" s="150"/>
      <c r="K13" s="148"/>
      <c r="L13" s="149"/>
      <c r="M13" s="150"/>
      <c r="N13" s="22"/>
      <c r="O13" s="42"/>
      <c r="P13" s="40">
        <v>1</v>
      </c>
      <c r="Q13" s="44"/>
      <c r="R13" s="45"/>
    </row>
    <row r="14" spans="1:18" ht="16.5" thickBot="1" x14ac:dyDescent="0.3">
      <c r="C14" s="46"/>
      <c r="D14" s="47"/>
      <c r="E14" s="47"/>
      <c r="F14" s="47"/>
      <c r="G14" s="47"/>
      <c r="H14" s="47"/>
      <c r="I14" s="47"/>
      <c r="J14" s="47"/>
      <c r="K14" s="47"/>
      <c r="L14" s="47"/>
      <c r="M14" s="47"/>
      <c r="N14" s="22"/>
      <c r="O14" s="48"/>
      <c r="P14" s="48"/>
      <c r="Q14" s="48"/>
      <c r="R14" s="45"/>
    </row>
    <row r="15" spans="1:18" ht="16.5" thickBot="1" x14ac:dyDescent="0.3">
      <c r="C15" s="5" t="s">
        <v>16</v>
      </c>
      <c r="D15" s="6"/>
      <c r="E15" s="215" t="s">
        <v>0</v>
      </c>
      <c r="F15" s="216"/>
      <c r="G15" s="216"/>
      <c r="H15" s="216"/>
      <c r="I15" s="216"/>
      <c r="J15" s="216"/>
      <c r="K15" s="216"/>
      <c r="L15" s="216"/>
      <c r="M15" s="217"/>
      <c r="N15" s="22"/>
      <c r="O15" s="218" t="s">
        <v>1</v>
      </c>
      <c r="P15" s="219"/>
      <c r="Q15" s="220"/>
      <c r="R15" s="1"/>
    </row>
    <row r="16" spans="1:18" ht="15.75" x14ac:dyDescent="0.25">
      <c r="C16" s="8"/>
      <c r="D16" s="221" t="s">
        <v>2</v>
      </c>
      <c r="E16" s="223" t="s">
        <v>17</v>
      </c>
      <c r="F16" s="224"/>
      <c r="G16" s="225"/>
      <c r="H16" s="223" t="s">
        <v>18</v>
      </c>
      <c r="I16" s="224"/>
      <c r="J16" s="225"/>
      <c r="K16" s="223" t="s">
        <v>19</v>
      </c>
      <c r="L16" s="224"/>
      <c r="M16" s="225"/>
      <c r="N16" s="22"/>
      <c r="O16" s="223"/>
      <c r="P16" s="224"/>
      <c r="Q16" s="225"/>
      <c r="R16" s="1"/>
    </row>
    <row r="17" spans="1:18" ht="16.5" thickBot="1" x14ac:dyDescent="0.3">
      <c r="C17" s="49"/>
      <c r="D17" s="222"/>
      <c r="E17" s="12" t="s">
        <v>10</v>
      </c>
      <c r="F17" s="13" t="s">
        <v>7</v>
      </c>
      <c r="G17" s="14" t="s">
        <v>11</v>
      </c>
      <c r="H17" s="12" t="s">
        <v>10</v>
      </c>
      <c r="I17" s="13" t="s">
        <v>7</v>
      </c>
      <c r="J17" s="14" t="s">
        <v>11</v>
      </c>
      <c r="K17" s="12" t="s">
        <v>10</v>
      </c>
      <c r="L17" s="13" t="s">
        <v>7</v>
      </c>
      <c r="M17" s="14" t="s">
        <v>11</v>
      </c>
      <c r="N17" s="22"/>
      <c r="O17" s="12" t="s">
        <v>10</v>
      </c>
      <c r="P17" s="13" t="s">
        <v>7</v>
      </c>
      <c r="Q17" s="14" t="s">
        <v>11</v>
      </c>
      <c r="R17" s="1"/>
    </row>
    <row r="18" spans="1:18" ht="15.75" x14ac:dyDescent="0.25">
      <c r="C18" s="50"/>
      <c r="D18" s="51"/>
      <c r="E18" s="25"/>
      <c r="F18" s="26"/>
      <c r="G18" s="27"/>
      <c r="H18" s="25"/>
      <c r="I18" s="28"/>
      <c r="J18" s="27"/>
      <c r="K18" s="25"/>
      <c r="L18" s="29"/>
      <c r="M18" s="27"/>
      <c r="N18" s="22"/>
      <c r="O18" s="31"/>
      <c r="P18" s="32"/>
      <c r="Q18" s="33"/>
      <c r="R18" s="1"/>
    </row>
    <row r="19" spans="1:18" ht="15.75" x14ac:dyDescent="0.25">
      <c r="B19" s="98" t="s">
        <v>114</v>
      </c>
      <c r="C19" s="23" t="s">
        <v>118</v>
      </c>
      <c r="D19" s="24"/>
      <c r="E19" s="36">
        <f>D7-20</f>
        <v>4647</v>
      </c>
      <c r="F19" s="26">
        <v>0.6</v>
      </c>
      <c r="G19" s="27"/>
      <c r="H19" s="31">
        <f>D7-15</f>
        <v>4652</v>
      </c>
      <c r="I19" s="28">
        <v>0.3</v>
      </c>
      <c r="J19" s="27"/>
      <c r="K19" s="31">
        <f>D7-5</f>
        <v>4662</v>
      </c>
      <c r="L19" s="29">
        <v>0.1</v>
      </c>
      <c r="M19" s="27"/>
      <c r="N19" s="22"/>
      <c r="O19" s="31"/>
      <c r="P19" s="32"/>
      <c r="Q19" s="33"/>
      <c r="R19" s="1" t="s">
        <v>110</v>
      </c>
    </row>
    <row r="20" spans="1:18" ht="15.75" x14ac:dyDescent="0.25">
      <c r="B20" s="98" t="s">
        <v>114</v>
      </c>
      <c r="C20" s="52" t="s">
        <v>119</v>
      </c>
      <c r="D20" s="53"/>
      <c r="E20" s="261">
        <f>E19/D7</f>
        <v>0.99571459181487032</v>
      </c>
      <c r="F20" s="26">
        <v>0.6</v>
      </c>
      <c r="G20" s="27"/>
      <c r="H20" s="261">
        <f>15/D7</f>
        <v>3.2140561388472252E-3</v>
      </c>
      <c r="I20" s="28">
        <v>0.3</v>
      </c>
      <c r="J20" s="27"/>
      <c r="K20" s="261">
        <f>5/D7</f>
        <v>1.0713520462824085E-3</v>
      </c>
      <c r="L20" s="29">
        <v>0.1</v>
      </c>
      <c r="M20" s="27"/>
      <c r="N20" s="22"/>
      <c r="O20" s="31"/>
      <c r="P20" s="32"/>
      <c r="Q20" s="33"/>
      <c r="R20" s="1" t="s">
        <v>115</v>
      </c>
    </row>
    <row r="21" spans="1:18" ht="15.75" x14ac:dyDescent="0.25">
      <c r="C21" s="52"/>
      <c r="D21" s="53"/>
      <c r="E21" s="173"/>
      <c r="F21" s="174"/>
      <c r="G21" s="175"/>
      <c r="H21" s="173"/>
      <c r="I21" s="176"/>
      <c r="J21" s="175"/>
      <c r="K21" s="173"/>
      <c r="L21" s="177"/>
      <c r="M21" s="175"/>
      <c r="N21" s="22"/>
      <c r="O21" s="178"/>
      <c r="P21" s="179"/>
      <c r="Q21" s="180"/>
      <c r="R21" s="1"/>
    </row>
    <row r="22" spans="1:18" ht="16.5" thickBot="1" x14ac:dyDescent="0.3">
      <c r="C22" s="37"/>
      <c r="D22" s="55"/>
      <c r="E22" s="39"/>
      <c r="F22" s="56"/>
      <c r="G22" s="41"/>
      <c r="H22" s="39"/>
      <c r="I22" s="40"/>
      <c r="J22" s="41"/>
      <c r="K22" s="39"/>
      <c r="L22" s="57"/>
      <c r="M22" s="41"/>
      <c r="N22" s="22"/>
      <c r="O22" s="39"/>
      <c r="P22" s="40"/>
      <c r="Q22" s="41"/>
      <c r="R22" s="1"/>
    </row>
    <row r="23" spans="1:18" ht="16.5" thickBot="1" x14ac:dyDescent="0.3">
      <c r="C23" s="77" t="s">
        <v>38</v>
      </c>
      <c r="D23" s="62"/>
      <c r="E23" s="61" t="s">
        <v>34</v>
      </c>
      <c r="F23" s="89"/>
      <c r="G23" s="89"/>
      <c r="H23" s="89"/>
      <c r="I23" s="89"/>
      <c r="J23" s="89"/>
      <c r="K23" s="89"/>
      <c r="L23" s="89"/>
      <c r="M23" s="90"/>
      <c r="N23" s="22"/>
      <c r="O23" s="218" t="s">
        <v>39</v>
      </c>
      <c r="P23" s="245"/>
      <c r="Q23" s="246"/>
      <c r="R23" s="1"/>
    </row>
    <row r="24" spans="1:18" ht="24.6" customHeight="1" x14ac:dyDescent="0.25">
      <c r="C24" s="8"/>
      <c r="D24" s="221" t="s">
        <v>2</v>
      </c>
      <c r="E24" s="247" t="s">
        <v>17</v>
      </c>
      <c r="F24" s="248"/>
      <c r="G24" s="249"/>
      <c r="H24" s="247" t="s">
        <v>18</v>
      </c>
      <c r="I24" s="248"/>
      <c r="J24" s="249"/>
      <c r="K24" s="247" t="s">
        <v>19</v>
      </c>
      <c r="L24" s="248"/>
      <c r="M24" s="249"/>
      <c r="N24" s="22"/>
      <c r="O24" s="94"/>
      <c r="P24" s="95"/>
      <c r="Q24" s="96"/>
      <c r="R24" s="1"/>
    </row>
    <row r="25" spans="1:18" ht="16.5" thickBot="1" x14ac:dyDescent="0.3">
      <c r="C25" s="49"/>
      <c r="D25" s="222"/>
      <c r="E25" s="12" t="s">
        <v>10</v>
      </c>
      <c r="F25" s="13" t="s">
        <v>7</v>
      </c>
      <c r="G25" s="14" t="s">
        <v>11</v>
      </c>
      <c r="H25" s="12" t="s">
        <v>10</v>
      </c>
      <c r="I25" s="13" t="s">
        <v>7</v>
      </c>
      <c r="J25" s="14" t="s">
        <v>11</v>
      </c>
      <c r="K25" s="12" t="s">
        <v>10</v>
      </c>
      <c r="L25" s="13" t="s">
        <v>7</v>
      </c>
      <c r="M25" s="14" t="s">
        <v>11</v>
      </c>
      <c r="N25" s="22"/>
      <c r="O25" s="12" t="s">
        <v>40</v>
      </c>
      <c r="P25" s="13" t="s">
        <v>7</v>
      </c>
      <c r="Q25" s="14" t="s">
        <v>11</v>
      </c>
      <c r="R25" s="1"/>
    </row>
    <row r="26" spans="1:18" ht="15.75" x14ac:dyDescent="0.25">
      <c r="C26" s="50"/>
      <c r="D26" s="51"/>
      <c r="E26" s="25"/>
      <c r="F26" s="26"/>
      <c r="G26" s="27"/>
      <c r="H26" s="25"/>
      <c r="I26" s="28"/>
      <c r="J26" s="27"/>
      <c r="K26" s="25"/>
      <c r="L26" s="29"/>
      <c r="M26" s="27"/>
      <c r="N26" s="22"/>
      <c r="O26" s="78"/>
      <c r="P26" s="79"/>
      <c r="Q26" s="80"/>
      <c r="R26" s="1"/>
    </row>
    <row r="27" spans="1:18" ht="15.75" x14ac:dyDescent="0.25">
      <c r="A27" s="98" t="s">
        <v>114</v>
      </c>
      <c r="C27" s="81" t="s">
        <v>120</v>
      </c>
      <c r="D27" s="24"/>
      <c r="E27" s="262">
        <f>(16+18+37)/100</f>
        <v>0.71</v>
      </c>
      <c r="F27" s="26">
        <v>0.6</v>
      </c>
      <c r="G27" s="27"/>
      <c r="H27" s="54">
        <v>0.22</v>
      </c>
      <c r="I27" s="28">
        <v>0.3</v>
      </c>
      <c r="J27" s="27"/>
      <c r="K27" s="54">
        <v>7.0000000000000007E-2</v>
      </c>
      <c r="L27" s="29">
        <v>0.1</v>
      </c>
      <c r="M27" s="27"/>
      <c r="N27" s="22"/>
      <c r="O27" s="31"/>
      <c r="P27" s="32"/>
      <c r="Q27" s="33"/>
      <c r="R27" s="1" t="s">
        <v>123</v>
      </c>
    </row>
    <row r="28" spans="1:18" ht="15.75" x14ac:dyDescent="0.25">
      <c r="A28" s="98" t="s">
        <v>114</v>
      </c>
      <c r="C28" s="81" t="s">
        <v>41</v>
      </c>
      <c r="D28" s="24"/>
      <c r="E28" s="36"/>
      <c r="F28" s="26">
        <v>0.6</v>
      </c>
      <c r="G28" s="27"/>
      <c r="H28" s="25"/>
      <c r="I28" s="28">
        <v>0.3</v>
      </c>
      <c r="J28" s="27"/>
      <c r="K28" s="25"/>
      <c r="L28" s="29">
        <v>0.1</v>
      </c>
      <c r="M28" s="27"/>
      <c r="N28" s="22"/>
      <c r="O28" s="31"/>
      <c r="P28" s="32"/>
      <c r="Q28" s="33"/>
      <c r="R28" s="1" t="s">
        <v>121</v>
      </c>
    </row>
    <row r="29" spans="1:18" ht="16.5" thickBot="1" x14ac:dyDescent="0.3">
      <c r="C29" s="37"/>
      <c r="D29" s="55"/>
      <c r="E29" s="39"/>
      <c r="F29" s="56"/>
      <c r="G29" s="41"/>
      <c r="H29" s="39"/>
      <c r="I29" s="40"/>
      <c r="J29" s="41"/>
      <c r="K29" s="39"/>
      <c r="L29" s="57"/>
      <c r="M29" s="41"/>
      <c r="N29" s="22"/>
      <c r="O29" s="39"/>
      <c r="P29" s="40"/>
      <c r="Q29" s="41"/>
      <c r="R29" s="1"/>
    </row>
    <row r="30" spans="1:18" ht="15.75" x14ac:dyDescent="0.25">
      <c r="C30" s="46"/>
      <c r="D30" s="47"/>
      <c r="E30" s="47"/>
      <c r="F30" s="47"/>
      <c r="G30" s="47"/>
      <c r="H30" s="47"/>
      <c r="I30" s="47"/>
      <c r="J30" s="47"/>
      <c r="K30" s="47"/>
      <c r="L30" s="47"/>
      <c r="M30" s="47"/>
      <c r="N30" s="22"/>
      <c r="O30" s="47"/>
      <c r="P30" s="47"/>
      <c r="Q30" s="47"/>
      <c r="R30" s="1"/>
    </row>
    <row r="31" spans="1:18" ht="16.5" thickBot="1" x14ac:dyDescent="0.3">
      <c r="C31" s="58"/>
      <c r="D31" s="59"/>
      <c r="E31" s="59"/>
      <c r="F31" s="59"/>
      <c r="G31" s="59"/>
      <c r="H31" s="59"/>
      <c r="I31" s="59"/>
      <c r="J31" s="59"/>
      <c r="K31" s="59"/>
      <c r="L31" s="59"/>
      <c r="M31" s="59"/>
      <c r="N31" s="60"/>
      <c r="O31" s="60"/>
      <c r="P31" s="3"/>
      <c r="Q31" s="2"/>
      <c r="R31" s="1"/>
    </row>
    <row r="32" spans="1:18" ht="16.5" thickBot="1" x14ac:dyDescent="0.3">
      <c r="C32" s="151" t="s">
        <v>20</v>
      </c>
      <c r="D32" s="152"/>
      <c r="E32" s="235" t="s">
        <v>21</v>
      </c>
      <c r="F32" s="236"/>
      <c r="G32" s="236"/>
      <c r="H32" s="236"/>
      <c r="I32" s="236"/>
      <c r="J32" s="236"/>
      <c r="K32" s="236"/>
      <c r="L32" s="236"/>
      <c r="M32" s="237"/>
      <c r="N32" s="22"/>
      <c r="O32" s="218" t="s">
        <v>22</v>
      </c>
      <c r="P32" s="243"/>
      <c r="Q32" s="244"/>
      <c r="R32" s="1"/>
    </row>
    <row r="33" spans="3:18" ht="16.5" thickBot="1" x14ac:dyDescent="0.3">
      <c r="C33" s="153"/>
      <c r="D33" s="238" t="s">
        <v>2</v>
      </c>
      <c r="E33" s="240" t="s">
        <v>23</v>
      </c>
      <c r="F33" s="241"/>
      <c r="G33" s="242"/>
      <c r="H33" s="240" t="s">
        <v>24</v>
      </c>
      <c r="I33" s="241"/>
      <c r="J33" s="242"/>
      <c r="K33" s="240" t="s">
        <v>25</v>
      </c>
      <c r="L33" s="241"/>
      <c r="M33" s="242"/>
      <c r="N33" s="22"/>
      <c r="O33" s="170"/>
      <c r="P33" s="92"/>
      <c r="Q33" s="93"/>
      <c r="R33" s="1"/>
    </row>
    <row r="34" spans="3:18" ht="16.5" thickBot="1" x14ac:dyDescent="0.3">
      <c r="C34" s="154"/>
      <c r="D34" s="239"/>
      <c r="E34" s="155" t="s">
        <v>10</v>
      </c>
      <c r="F34" s="156" t="s">
        <v>7</v>
      </c>
      <c r="G34" s="157" t="s">
        <v>11</v>
      </c>
      <c r="H34" s="155" t="s">
        <v>10</v>
      </c>
      <c r="I34" s="156" t="s">
        <v>7</v>
      </c>
      <c r="J34" s="157" t="s">
        <v>11</v>
      </c>
      <c r="K34" s="155" t="s">
        <v>10</v>
      </c>
      <c r="L34" s="156" t="s">
        <v>7</v>
      </c>
      <c r="M34" s="157" t="s">
        <v>11</v>
      </c>
      <c r="N34" s="22"/>
      <c r="O34" s="63" t="s">
        <v>9</v>
      </c>
      <c r="P34" s="171"/>
      <c r="Q34" s="172"/>
      <c r="R34" s="1"/>
    </row>
    <row r="35" spans="3:18" ht="16.5" thickBot="1" x14ac:dyDescent="0.3">
      <c r="C35" s="158"/>
      <c r="D35" s="159"/>
      <c r="E35" s="147"/>
      <c r="F35" s="160"/>
      <c r="G35" s="146"/>
      <c r="H35" s="147"/>
      <c r="I35" s="145"/>
      <c r="J35" s="146"/>
      <c r="K35" s="147"/>
      <c r="L35" s="161"/>
      <c r="M35" s="146"/>
      <c r="N35" s="22"/>
      <c r="O35" s="66"/>
      <c r="P35" s="64" t="s">
        <v>7</v>
      </c>
      <c r="Q35" s="65" t="s">
        <v>8</v>
      </c>
      <c r="R35" s="1"/>
    </row>
    <row r="36" spans="3:18" ht="15.75" x14ac:dyDescent="0.25">
      <c r="C36" s="162" t="s">
        <v>26</v>
      </c>
      <c r="D36" s="163"/>
      <c r="E36" s="144"/>
      <c r="F36" s="160"/>
      <c r="G36" s="146">
        <f t="shared" ref="G36" si="0">(E36*F36)</f>
        <v>0</v>
      </c>
      <c r="H36" s="147"/>
      <c r="I36" s="145"/>
      <c r="J36" s="146"/>
      <c r="K36" s="147"/>
      <c r="L36" s="161"/>
      <c r="M36" s="146"/>
      <c r="N36" s="22"/>
      <c r="O36" s="69"/>
      <c r="P36" s="67"/>
      <c r="Q36" s="68"/>
      <c r="R36" s="1"/>
    </row>
    <row r="37" spans="3:18" ht="16.5" thickBot="1" x14ac:dyDescent="0.3">
      <c r="C37" s="164"/>
      <c r="D37" s="165"/>
      <c r="E37" s="148"/>
      <c r="F37" s="166"/>
      <c r="G37" s="150"/>
      <c r="H37" s="148"/>
      <c r="I37" s="149"/>
      <c r="J37" s="150"/>
      <c r="K37" s="148"/>
      <c r="L37" s="167"/>
      <c r="M37" s="150"/>
      <c r="N37" s="22"/>
      <c r="O37" s="39"/>
      <c r="P37" s="70"/>
      <c r="Q37" s="71"/>
      <c r="R37" s="1"/>
    </row>
    <row r="38" spans="3:18" ht="16.5" thickBot="1" x14ac:dyDescent="0.3">
      <c r="C38" s="168"/>
      <c r="D38" s="169"/>
      <c r="E38" s="169"/>
      <c r="F38" s="169"/>
      <c r="G38" s="169"/>
      <c r="H38" s="169"/>
      <c r="I38" s="169"/>
      <c r="J38" s="169"/>
      <c r="K38" s="169"/>
      <c r="L38" s="169"/>
      <c r="M38" s="169"/>
      <c r="N38" s="3"/>
      <c r="O38" s="3"/>
      <c r="P38" s="40"/>
      <c r="Q38" s="41"/>
      <c r="R38" s="1"/>
    </row>
    <row r="39" spans="3:18" ht="16.5" thickBot="1" x14ac:dyDescent="0.3">
      <c r="C39" s="232" t="s">
        <v>27</v>
      </c>
      <c r="D39" s="233"/>
      <c r="E39" s="233"/>
      <c r="F39" s="233"/>
      <c r="G39" s="233"/>
      <c r="H39" s="233"/>
      <c r="I39" s="233"/>
      <c r="J39" s="233"/>
      <c r="K39" s="233"/>
      <c r="L39" s="233"/>
      <c r="M39" s="234"/>
      <c r="N39" s="60"/>
      <c r="O39" s="72"/>
      <c r="P39" s="3"/>
      <c r="Q39" s="2"/>
      <c r="R39" s="1"/>
    </row>
    <row r="40" spans="3:18" ht="16.5" thickBot="1" x14ac:dyDescent="0.3">
      <c r="C40" s="151" t="s">
        <v>20</v>
      </c>
      <c r="D40" s="152"/>
      <c r="E40" s="235" t="s">
        <v>21</v>
      </c>
      <c r="F40" s="236"/>
      <c r="G40" s="236"/>
      <c r="H40" s="236"/>
      <c r="I40" s="236"/>
      <c r="J40" s="236"/>
      <c r="K40" s="236"/>
      <c r="L40" s="236"/>
      <c r="M40" s="237"/>
      <c r="N40" s="22"/>
      <c r="O40" s="91" t="s">
        <v>22</v>
      </c>
    </row>
    <row r="41" spans="3:18" ht="15.75" x14ac:dyDescent="0.25">
      <c r="C41" s="153"/>
      <c r="D41" s="238" t="s">
        <v>2</v>
      </c>
      <c r="E41" s="240" t="s">
        <v>28</v>
      </c>
      <c r="F41" s="241"/>
      <c r="G41" s="242"/>
      <c r="H41" s="240" t="s">
        <v>29</v>
      </c>
      <c r="I41" s="241"/>
      <c r="J41" s="242"/>
      <c r="K41" s="240" t="s">
        <v>30</v>
      </c>
      <c r="L41" s="241"/>
      <c r="M41" s="242"/>
      <c r="N41" s="22"/>
      <c r="O41" s="170"/>
    </row>
    <row r="42" spans="3:18" ht="16.5" thickBot="1" x14ac:dyDescent="0.3">
      <c r="C42" s="154"/>
      <c r="D42" s="239"/>
      <c r="E42" s="155" t="s">
        <v>10</v>
      </c>
      <c r="F42" s="156" t="s">
        <v>7</v>
      </c>
      <c r="G42" s="157" t="s">
        <v>11</v>
      </c>
      <c r="H42" s="155" t="s">
        <v>10</v>
      </c>
      <c r="I42" s="156" t="s">
        <v>7</v>
      </c>
      <c r="J42" s="157" t="s">
        <v>11</v>
      </c>
      <c r="K42" s="155" t="s">
        <v>10</v>
      </c>
      <c r="L42" s="156" t="s">
        <v>7</v>
      </c>
      <c r="M42" s="157" t="s">
        <v>11</v>
      </c>
      <c r="N42" s="22"/>
      <c r="O42" s="63" t="s">
        <v>9</v>
      </c>
    </row>
    <row r="43" spans="3:18" ht="15.75" x14ac:dyDescent="0.25">
      <c r="C43" s="158"/>
      <c r="D43" s="159"/>
      <c r="E43" s="147"/>
      <c r="F43" s="160"/>
      <c r="G43" s="146"/>
      <c r="H43" s="147"/>
      <c r="I43" s="145"/>
      <c r="J43" s="146"/>
      <c r="K43" s="147"/>
      <c r="L43" s="161"/>
      <c r="M43" s="146"/>
      <c r="N43" s="22"/>
      <c r="O43" s="66"/>
    </row>
    <row r="44" spans="3:18" ht="15.75" x14ac:dyDescent="0.25">
      <c r="C44" s="162" t="s">
        <v>31</v>
      </c>
      <c r="D44" s="163"/>
      <c r="E44" s="144"/>
      <c r="F44" s="160"/>
      <c r="G44" s="146"/>
      <c r="H44" s="147"/>
      <c r="I44" s="145"/>
      <c r="J44" s="146"/>
      <c r="K44" s="147"/>
      <c r="L44" s="161"/>
      <c r="M44" s="146"/>
      <c r="N44" s="22"/>
      <c r="O44" s="69"/>
    </row>
    <row r="45" spans="3:18" ht="16.5" thickBot="1" x14ac:dyDescent="0.3">
      <c r="C45" s="164"/>
      <c r="D45" s="165"/>
      <c r="E45" s="148"/>
      <c r="F45" s="166"/>
      <c r="G45" s="150"/>
      <c r="H45" s="148"/>
      <c r="I45" s="149"/>
      <c r="J45" s="150"/>
      <c r="K45" s="148"/>
      <c r="L45" s="167"/>
      <c r="M45" s="150"/>
      <c r="N45" s="22"/>
      <c r="O45" s="39"/>
    </row>
    <row r="46" spans="3:18" ht="15.75" x14ac:dyDescent="0.25">
      <c r="C46" s="1"/>
      <c r="D46" s="2"/>
      <c r="E46" s="2"/>
      <c r="F46" s="2"/>
      <c r="G46" s="2"/>
      <c r="H46" s="2"/>
      <c r="I46" s="2"/>
      <c r="J46" s="2"/>
      <c r="K46" s="2"/>
      <c r="L46" s="2"/>
      <c r="M46" s="2"/>
      <c r="N46" s="3"/>
      <c r="O46" s="3"/>
    </row>
    <row r="47" spans="3:18" x14ac:dyDescent="0.25">
      <c r="C47" t="s">
        <v>93</v>
      </c>
    </row>
    <row r="48" spans="3:18" x14ac:dyDescent="0.25">
      <c r="C48" t="s">
        <v>100</v>
      </c>
    </row>
  </sheetData>
  <mergeCells count="35">
    <mergeCell ref="O32:Q32"/>
    <mergeCell ref="O23:Q23"/>
    <mergeCell ref="E24:G24"/>
    <mergeCell ref="H24:J24"/>
    <mergeCell ref="K24:M24"/>
    <mergeCell ref="D24:D25"/>
    <mergeCell ref="C39:M39"/>
    <mergeCell ref="E40:M40"/>
    <mergeCell ref="D41:D42"/>
    <mergeCell ref="E41:G41"/>
    <mergeCell ref="H41:J41"/>
    <mergeCell ref="K41:M41"/>
    <mergeCell ref="E32:M32"/>
    <mergeCell ref="D33:D34"/>
    <mergeCell ref="E33:G33"/>
    <mergeCell ref="H33:J33"/>
    <mergeCell ref="K33:M33"/>
    <mergeCell ref="E15:M15"/>
    <mergeCell ref="O15:Q15"/>
    <mergeCell ref="D16:D17"/>
    <mergeCell ref="E16:G16"/>
    <mergeCell ref="H16:J16"/>
    <mergeCell ref="K16:M16"/>
    <mergeCell ref="O16:Q16"/>
    <mergeCell ref="C2:M2"/>
    <mergeCell ref="O2:Q2"/>
    <mergeCell ref="E3:M3"/>
    <mergeCell ref="O3:Q3"/>
    <mergeCell ref="D4:D5"/>
    <mergeCell ref="E4:G4"/>
    <mergeCell ref="H4:J4"/>
    <mergeCell ref="K4:M4"/>
    <mergeCell ref="O4:O5"/>
    <mergeCell ref="P4:P5"/>
    <mergeCell ref="Q4:Q5"/>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2"/>
  <sheetViews>
    <sheetView topLeftCell="A13" workbookViewId="0">
      <selection activeCell="B36" sqref="B34:B36"/>
    </sheetView>
  </sheetViews>
  <sheetFormatPr defaultRowHeight="15" x14ac:dyDescent="0.25"/>
  <cols>
    <col min="2" max="2" width="64.5703125" customWidth="1"/>
  </cols>
  <sheetData>
    <row r="1" spans="1:17" ht="16.5" thickBot="1" x14ac:dyDescent="0.3">
      <c r="A1" s="1"/>
      <c r="B1" s="1"/>
      <c r="C1" s="2"/>
      <c r="D1" s="2"/>
      <c r="E1" s="2"/>
      <c r="F1" s="2"/>
      <c r="G1" s="2"/>
      <c r="H1" s="2"/>
      <c r="I1" s="2"/>
      <c r="J1" s="2"/>
      <c r="K1" s="2"/>
      <c r="L1" s="2"/>
      <c r="M1" s="3"/>
      <c r="N1" s="3"/>
      <c r="O1" s="3"/>
      <c r="P1" s="2"/>
      <c r="Q1" s="1"/>
    </row>
    <row r="2" spans="1:17" ht="16.5" thickBot="1" x14ac:dyDescent="0.3">
      <c r="A2" s="1"/>
      <c r="B2" s="209" t="s">
        <v>32</v>
      </c>
      <c r="C2" s="210"/>
      <c r="D2" s="210"/>
      <c r="E2" s="210"/>
      <c r="F2" s="210"/>
      <c r="G2" s="210"/>
      <c r="H2" s="210"/>
      <c r="I2" s="210"/>
      <c r="J2" s="210"/>
      <c r="K2" s="210"/>
      <c r="L2" s="211"/>
      <c r="M2" s="4"/>
      <c r="N2" s="72"/>
      <c r="O2" s="73"/>
      <c r="P2" s="74"/>
      <c r="Q2" s="1"/>
    </row>
    <row r="3" spans="1:17" ht="16.5" thickBot="1" x14ac:dyDescent="0.3">
      <c r="A3" s="1"/>
      <c r="B3" s="75" t="s">
        <v>33</v>
      </c>
      <c r="C3" s="76"/>
      <c r="D3" s="215" t="s">
        <v>34</v>
      </c>
      <c r="E3" s="216"/>
      <c r="F3" s="216"/>
      <c r="G3" s="216"/>
      <c r="H3" s="216"/>
      <c r="I3" s="216"/>
      <c r="J3" s="216"/>
      <c r="K3" s="216"/>
      <c r="L3" s="217"/>
      <c r="M3" s="7"/>
      <c r="N3" s="218" t="s">
        <v>35</v>
      </c>
      <c r="O3" s="219"/>
      <c r="P3" s="220"/>
      <c r="Q3" s="1"/>
    </row>
    <row r="4" spans="1:17" ht="15.75" x14ac:dyDescent="0.25">
      <c r="A4" s="10"/>
      <c r="B4" s="8"/>
      <c r="C4" s="221" t="s">
        <v>2</v>
      </c>
      <c r="D4" s="223" t="s">
        <v>3</v>
      </c>
      <c r="E4" s="224"/>
      <c r="F4" s="225"/>
      <c r="G4" s="223" t="s">
        <v>4</v>
      </c>
      <c r="H4" s="224"/>
      <c r="I4" s="225"/>
      <c r="J4" s="223" t="s">
        <v>5</v>
      </c>
      <c r="K4" s="224"/>
      <c r="L4" s="225"/>
      <c r="M4" s="9"/>
      <c r="N4" s="226" t="s">
        <v>6</v>
      </c>
      <c r="O4" s="228" t="s">
        <v>7</v>
      </c>
      <c r="P4" s="230" t="s">
        <v>8</v>
      </c>
      <c r="Q4" s="10"/>
    </row>
    <row r="5" spans="1:17" ht="19.5" thickBot="1" x14ac:dyDescent="0.3">
      <c r="A5" s="10"/>
      <c r="B5" s="189" t="s">
        <v>94</v>
      </c>
      <c r="C5" s="222"/>
      <c r="D5" s="12" t="s">
        <v>10</v>
      </c>
      <c r="E5" s="13" t="s">
        <v>7</v>
      </c>
      <c r="F5" s="14" t="s">
        <v>11</v>
      </c>
      <c r="G5" s="12" t="s">
        <v>10</v>
      </c>
      <c r="H5" s="13" t="s">
        <v>7</v>
      </c>
      <c r="I5" s="14" t="s">
        <v>11</v>
      </c>
      <c r="J5" s="12" t="s">
        <v>10</v>
      </c>
      <c r="K5" s="13" t="s">
        <v>7</v>
      </c>
      <c r="L5" s="14" t="s">
        <v>11</v>
      </c>
      <c r="M5" s="9"/>
      <c r="N5" s="227"/>
      <c r="O5" s="229"/>
      <c r="P5" s="231"/>
      <c r="Q5" s="10"/>
    </row>
    <row r="6" spans="1:17" ht="15.75" x14ac:dyDescent="0.25">
      <c r="A6" s="1"/>
      <c r="B6" s="181"/>
      <c r="C6" s="182"/>
      <c r="D6" s="183"/>
      <c r="E6" s="184"/>
      <c r="F6" s="185"/>
      <c r="G6" s="183"/>
      <c r="H6" s="186"/>
      <c r="I6" s="185"/>
      <c r="J6" s="183"/>
      <c r="K6" s="161"/>
      <c r="L6" s="185"/>
      <c r="M6" s="22"/>
      <c r="N6" s="17"/>
      <c r="O6" s="20"/>
      <c r="P6" s="19"/>
      <c r="Q6" s="1"/>
    </row>
    <row r="7" spans="1:17" ht="15.75" x14ac:dyDescent="0.25">
      <c r="A7" s="1"/>
      <c r="B7" s="162" t="s">
        <v>12</v>
      </c>
      <c r="C7" s="163"/>
      <c r="D7" s="147"/>
      <c r="E7" s="160"/>
      <c r="F7" s="146"/>
      <c r="G7" s="147"/>
      <c r="H7" s="145"/>
      <c r="I7" s="146"/>
      <c r="J7" s="147"/>
      <c r="K7" s="161"/>
      <c r="L7" s="146"/>
      <c r="M7" s="30"/>
      <c r="N7" s="31"/>
      <c r="O7" s="32"/>
      <c r="P7" s="33"/>
      <c r="Q7" s="1"/>
    </row>
    <row r="8" spans="1:17" ht="15.75" x14ac:dyDescent="0.25">
      <c r="A8" s="1"/>
      <c r="B8" s="162" t="s">
        <v>36</v>
      </c>
      <c r="C8" s="187"/>
      <c r="D8" s="147"/>
      <c r="E8" s="160"/>
      <c r="F8" s="146"/>
      <c r="G8" s="147"/>
      <c r="H8" s="145"/>
      <c r="I8" s="146"/>
      <c r="J8" s="147"/>
      <c r="K8" s="161"/>
      <c r="L8" s="146"/>
      <c r="M8" s="30"/>
      <c r="N8" s="31"/>
      <c r="O8" s="32"/>
      <c r="P8" s="33"/>
      <c r="Q8" s="1"/>
    </row>
    <row r="9" spans="1:17" ht="15.75" x14ac:dyDescent="0.25">
      <c r="A9" s="1"/>
      <c r="B9" s="162" t="s">
        <v>37</v>
      </c>
      <c r="C9" s="187"/>
      <c r="D9" s="147"/>
      <c r="E9" s="160"/>
      <c r="F9" s="146"/>
      <c r="G9" s="147"/>
      <c r="H9" s="145"/>
      <c r="I9" s="146"/>
      <c r="J9" s="147"/>
      <c r="K9" s="161"/>
      <c r="L9" s="146"/>
      <c r="M9" s="30"/>
      <c r="N9" s="31"/>
      <c r="O9" s="32"/>
      <c r="P9" s="33"/>
      <c r="Q9" s="1"/>
    </row>
    <row r="10" spans="1:17" ht="16.5" thickBot="1" x14ac:dyDescent="0.3">
      <c r="A10" s="1"/>
      <c r="B10" s="164"/>
      <c r="C10" s="165"/>
      <c r="D10" s="148"/>
      <c r="E10" s="166"/>
      <c r="F10" s="150"/>
      <c r="G10" s="148"/>
      <c r="H10" s="149"/>
      <c r="I10" s="150"/>
      <c r="J10" s="148"/>
      <c r="K10" s="188"/>
      <c r="L10" s="150"/>
      <c r="M10" s="22"/>
      <c r="N10" s="42"/>
      <c r="O10" s="43"/>
      <c r="P10" s="44"/>
      <c r="Q10" s="1"/>
    </row>
    <row r="11" spans="1:17" ht="15.75" x14ac:dyDescent="0.25">
      <c r="A11" s="1"/>
      <c r="B11" s="46"/>
      <c r="C11" s="47"/>
      <c r="D11" s="47"/>
      <c r="E11" s="47"/>
      <c r="F11" s="47"/>
      <c r="G11" s="47"/>
      <c r="H11" s="47"/>
      <c r="I11" s="47"/>
      <c r="J11" s="47"/>
      <c r="K11" s="47"/>
      <c r="L11" s="47"/>
      <c r="M11" s="22"/>
      <c r="N11" s="48"/>
      <c r="O11" s="48"/>
      <c r="P11" s="48"/>
      <c r="Q11" s="1"/>
    </row>
    <row r="12" spans="1:17" ht="15.75" x14ac:dyDescent="0.25">
      <c r="A12" s="1"/>
      <c r="B12" s="194" t="s">
        <v>102</v>
      </c>
      <c r="Q12" s="1"/>
    </row>
    <row r="13" spans="1:17" ht="16.5" thickBot="1" x14ac:dyDescent="0.3">
      <c r="A13" s="58"/>
      <c r="B13" s="58"/>
      <c r="C13" s="59"/>
      <c r="D13" s="59"/>
      <c r="E13" s="59"/>
      <c r="F13" s="59"/>
      <c r="G13" s="59"/>
      <c r="H13" s="59"/>
      <c r="I13" s="59"/>
      <c r="J13" s="59"/>
      <c r="K13" s="59"/>
      <c r="L13" s="59"/>
      <c r="M13" s="60"/>
      <c r="N13" s="60"/>
      <c r="O13" s="60"/>
      <c r="P13" s="59"/>
      <c r="Q13" s="1"/>
    </row>
    <row r="14" spans="1:17" ht="16.5" thickBot="1" x14ac:dyDescent="0.3">
      <c r="A14" s="1"/>
      <c r="B14" s="77" t="s">
        <v>42</v>
      </c>
      <c r="C14" s="62"/>
      <c r="D14" s="215" t="s">
        <v>34</v>
      </c>
      <c r="E14" s="216"/>
      <c r="F14" s="216"/>
      <c r="G14" s="216"/>
      <c r="H14" s="216"/>
      <c r="I14" s="216"/>
      <c r="J14" s="216"/>
      <c r="K14" s="216"/>
      <c r="L14" s="217"/>
      <c r="M14" s="22"/>
      <c r="N14" s="218" t="s">
        <v>43</v>
      </c>
      <c r="O14" s="219"/>
      <c r="P14" s="220"/>
      <c r="Q14" s="1"/>
    </row>
    <row r="15" spans="1:17" ht="15.75" x14ac:dyDescent="0.25">
      <c r="A15" s="1"/>
      <c r="B15" s="8"/>
      <c r="C15" s="221" t="s">
        <v>2</v>
      </c>
      <c r="D15" s="223" t="s">
        <v>44</v>
      </c>
      <c r="E15" s="224"/>
      <c r="F15" s="225"/>
      <c r="G15" s="223" t="s">
        <v>45</v>
      </c>
      <c r="H15" s="224"/>
      <c r="I15" s="225"/>
      <c r="J15" s="223" t="s">
        <v>46</v>
      </c>
      <c r="K15" s="224"/>
      <c r="L15" s="225"/>
      <c r="M15" s="22"/>
      <c r="N15" s="250"/>
      <c r="O15" s="251"/>
      <c r="P15" s="252"/>
      <c r="Q15" s="1"/>
    </row>
    <row r="16" spans="1:17" ht="16.5" thickBot="1" x14ac:dyDescent="0.3">
      <c r="A16" s="1"/>
      <c r="B16" s="49"/>
      <c r="C16" s="222"/>
      <c r="D16" s="12" t="s">
        <v>10</v>
      </c>
      <c r="E16" s="13" t="s">
        <v>7</v>
      </c>
      <c r="F16" s="14" t="s">
        <v>11</v>
      </c>
      <c r="G16" s="12" t="s">
        <v>10</v>
      </c>
      <c r="H16" s="13" t="s">
        <v>7</v>
      </c>
      <c r="I16" s="14" t="s">
        <v>11</v>
      </c>
      <c r="J16" s="12" t="s">
        <v>10</v>
      </c>
      <c r="K16" s="13" t="s">
        <v>7</v>
      </c>
      <c r="L16" s="14" t="s">
        <v>11</v>
      </c>
      <c r="M16" s="22"/>
      <c r="N16" s="12" t="s">
        <v>40</v>
      </c>
      <c r="O16" s="13" t="s">
        <v>7</v>
      </c>
      <c r="P16" s="14" t="s">
        <v>11</v>
      </c>
      <c r="Q16" s="1"/>
    </row>
    <row r="17" spans="1:17" ht="15.75" x14ac:dyDescent="0.25">
      <c r="A17" s="1"/>
      <c r="B17" s="82"/>
      <c r="C17" s="51"/>
      <c r="D17" s="25"/>
      <c r="E17" s="26"/>
      <c r="F17" s="27"/>
      <c r="G17" s="25"/>
      <c r="H17" s="28"/>
      <c r="I17" s="27"/>
      <c r="J17" s="25"/>
      <c r="K17" s="29"/>
      <c r="L17" s="27"/>
      <c r="M17" s="22"/>
      <c r="N17" s="78"/>
      <c r="O17" s="79"/>
      <c r="P17" s="80"/>
      <c r="Q17" s="1"/>
    </row>
    <row r="18" spans="1:17" ht="15.75" x14ac:dyDescent="0.25">
      <c r="A18" s="1"/>
      <c r="B18" s="83" t="s">
        <v>47</v>
      </c>
      <c r="C18" s="24"/>
      <c r="D18" s="36"/>
      <c r="E18" s="26">
        <v>0.5</v>
      </c>
      <c r="F18" s="27"/>
      <c r="G18" s="25"/>
      <c r="H18" s="28">
        <v>0.5</v>
      </c>
      <c r="I18" s="27"/>
      <c r="J18" s="25"/>
      <c r="K18" s="29">
        <v>0.5</v>
      </c>
      <c r="L18" s="27"/>
      <c r="M18" s="22"/>
      <c r="N18" s="31"/>
      <c r="O18" s="32"/>
      <c r="P18" s="33"/>
      <c r="Q18" s="1"/>
    </row>
    <row r="19" spans="1:17" ht="15.75" x14ac:dyDescent="0.25">
      <c r="A19" s="1"/>
      <c r="B19" s="83" t="s">
        <v>48</v>
      </c>
      <c r="C19" s="24"/>
      <c r="D19" s="36"/>
      <c r="E19" s="26">
        <v>1</v>
      </c>
      <c r="F19" s="27"/>
      <c r="G19" s="25"/>
      <c r="H19" s="28">
        <v>1</v>
      </c>
      <c r="I19" s="27"/>
      <c r="J19" s="25"/>
      <c r="K19" s="29">
        <v>1</v>
      </c>
      <c r="L19" s="27"/>
      <c r="M19" s="22"/>
      <c r="N19" s="31"/>
      <c r="O19" s="32"/>
      <c r="P19" s="33"/>
      <c r="Q19" s="1"/>
    </row>
    <row r="20" spans="1:17" ht="16.5" thickBot="1" x14ac:dyDescent="0.3">
      <c r="A20" s="1"/>
      <c r="B20" s="84"/>
      <c r="C20" s="55"/>
      <c r="D20" s="39"/>
      <c r="E20" s="56"/>
      <c r="F20" s="41"/>
      <c r="G20" s="39"/>
      <c r="H20" s="40"/>
      <c r="I20" s="41"/>
      <c r="J20" s="39"/>
      <c r="K20" s="57"/>
      <c r="L20" s="41"/>
      <c r="M20" s="22"/>
      <c r="N20" s="39"/>
      <c r="O20" s="40"/>
      <c r="P20" s="41"/>
      <c r="Q20" s="1"/>
    </row>
    <row r="21" spans="1:17" ht="16.5" thickBot="1" x14ac:dyDescent="0.3">
      <c r="A21" s="1"/>
      <c r="B21" s="1"/>
      <c r="C21" s="2"/>
      <c r="D21" s="2"/>
      <c r="E21" s="2"/>
      <c r="F21" s="2"/>
      <c r="G21" s="2"/>
      <c r="H21" s="2"/>
      <c r="I21" s="2"/>
      <c r="J21" s="2"/>
      <c r="K21" s="2"/>
      <c r="L21" s="2"/>
      <c r="M21" s="3"/>
      <c r="N21" s="3"/>
      <c r="O21" s="3"/>
      <c r="P21" s="2"/>
      <c r="Q21" s="1"/>
    </row>
    <row r="22" spans="1:17" ht="16.5" thickBot="1" x14ac:dyDescent="0.3">
      <c r="A22" s="1"/>
      <c r="B22" s="77" t="s">
        <v>49</v>
      </c>
      <c r="C22" s="62"/>
      <c r="D22" s="215" t="s">
        <v>34</v>
      </c>
      <c r="E22" s="216"/>
      <c r="F22" s="216"/>
      <c r="G22" s="216"/>
      <c r="H22" s="216"/>
      <c r="I22" s="216"/>
      <c r="J22" s="216"/>
      <c r="K22" s="216"/>
      <c r="L22" s="217"/>
      <c r="M22" s="22"/>
      <c r="N22" s="218" t="s">
        <v>43</v>
      </c>
      <c r="O22" s="219"/>
      <c r="P22" s="220"/>
      <c r="Q22" s="1"/>
    </row>
    <row r="23" spans="1:17" ht="15.75" x14ac:dyDescent="0.25">
      <c r="A23" s="1"/>
      <c r="B23" s="8"/>
      <c r="C23" s="221" t="s">
        <v>2</v>
      </c>
      <c r="D23" s="223" t="s">
        <v>50</v>
      </c>
      <c r="E23" s="224"/>
      <c r="F23" s="225"/>
      <c r="G23" s="223" t="s">
        <v>51</v>
      </c>
      <c r="H23" s="224"/>
      <c r="I23" s="225"/>
      <c r="J23" s="223" t="s">
        <v>52</v>
      </c>
      <c r="K23" s="224"/>
      <c r="L23" s="225"/>
      <c r="M23" s="22"/>
      <c r="N23" s="250"/>
      <c r="O23" s="251"/>
      <c r="P23" s="252"/>
      <c r="Q23" s="1"/>
    </row>
    <row r="24" spans="1:17" ht="16.5" thickBot="1" x14ac:dyDescent="0.3">
      <c r="A24" s="1"/>
      <c r="B24" s="49"/>
      <c r="C24" s="222"/>
      <c r="D24" s="12" t="s">
        <v>10</v>
      </c>
      <c r="E24" s="13" t="s">
        <v>7</v>
      </c>
      <c r="F24" s="14" t="s">
        <v>11</v>
      </c>
      <c r="G24" s="12" t="s">
        <v>10</v>
      </c>
      <c r="H24" s="13" t="s">
        <v>7</v>
      </c>
      <c r="I24" s="14" t="s">
        <v>11</v>
      </c>
      <c r="J24" s="12" t="s">
        <v>10</v>
      </c>
      <c r="K24" s="13" t="s">
        <v>7</v>
      </c>
      <c r="L24" s="14" t="s">
        <v>11</v>
      </c>
      <c r="M24" s="22"/>
      <c r="N24" s="12" t="s">
        <v>40</v>
      </c>
      <c r="O24" s="13" t="s">
        <v>7</v>
      </c>
      <c r="P24" s="14" t="s">
        <v>11</v>
      </c>
      <c r="Q24" s="1"/>
    </row>
    <row r="25" spans="1:17" ht="15.75" x14ac:dyDescent="0.25">
      <c r="A25" s="1"/>
      <c r="B25" s="82"/>
      <c r="C25" s="51"/>
      <c r="D25" s="25"/>
      <c r="E25" s="26"/>
      <c r="F25" s="27"/>
      <c r="G25" s="25"/>
      <c r="H25" s="28"/>
      <c r="I25" s="27"/>
      <c r="J25" s="25"/>
      <c r="K25" s="29"/>
      <c r="L25" s="27"/>
      <c r="M25" s="22"/>
      <c r="N25" s="78"/>
      <c r="O25" s="79"/>
      <c r="P25" s="80"/>
      <c r="Q25" s="1"/>
    </row>
    <row r="26" spans="1:17" ht="15.75" x14ac:dyDescent="0.25">
      <c r="A26" s="1"/>
      <c r="B26" s="83" t="s">
        <v>53</v>
      </c>
      <c r="C26" s="24"/>
      <c r="D26" s="36"/>
      <c r="E26" s="26">
        <v>1</v>
      </c>
      <c r="F26" s="27"/>
      <c r="G26" s="25"/>
      <c r="H26" s="28">
        <v>1</v>
      </c>
      <c r="I26" s="27"/>
      <c r="J26" s="25"/>
      <c r="K26" s="29">
        <v>1</v>
      </c>
      <c r="L26" s="27"/>
      <c r="M26" s="22"/>
      <c r="N26" s="31"/>
      <c r="O26" s="32"/>
      <c r="P26" s="33"/>
      <c r="Q26" s="1"/>
    </row>
    <row r="27" spans="1:17" ht="15.75" x14ac:dyDescent="0.25">
      <c r="A27" s="1"/>
      <c r="B27" s="83" t="s">
        <v>54</v>
      </c>
      <c r="C27" s="24"/>
      <c r="D27" s="36"/>
      <c r="E27" s="26">
        <v>2</v>
      </c>
      <c r="F27" s="27"/>
      <c r="G27" s="25"/>
      <c r="H27" s="28">
        <v>2</v>
      </c>
      <c r="I27" s="27"/>
      <c r="J27" s="25"/>
      <c r="K27" s="29">
        <v>2</v>
      </c>
      <c r="L27" s="27"/>
      <c r="M27" s="22"/>
      <c r="N27" s="31"/>
      <c r="O27" s="32"/>
      <c r="P27" s="33"/>
      <c r="Q27" s="1"/>
    </row>
    <row r="28" spans="1:17" ht="16.5" thickBot="1" x14ac:dyDescent="0.3">
      <c r="A28" s="1"/>
      <c r="B28" s="84"/>
      <c r="C28" s="55"/>
      <c r="D28" s="39"/>
      <c r="E28" s="56"/>
      <c r="F28" s="41"/>
      <c r="G28" s="39"/>
      <c r="H28" s="40"/>
      <c r="I28" s="41"/>
      <c r="J28" s="39"/>
      <c r="K28" s="57"/>
      <c r="L28" s="41"/>
      <c r="M28" s="22"/>
      <c r="N28" s="39"/>
      <c r="O28" s="40"/>
      <c r="P28" s="41"/>
      <c r="Q28" s="1"/>
    </row>
    <row r="29" spans="1:17" ht="16.5" thickBot="1" x14ac:dyDescent="0.3">
      <c r="A29" s="1"/>
      <c r="B29" s="1"/>
      <c r="C29" s="2"/>
      <c r="D29" s="2"/>
      <c r="E29" s="2"/>
      <c r="F29" s="2"/>
      <c r="G29" s="2"/>
      <c r="H29" s="2"/>
      <c r="I29" s="2"/>
      <c r="J29" s="2"/>
      <c r="K29" s="2"/>
      <c r="L29" s="2"/>
      <c r="M29" s="3"/>
      <c r="N29" s="3"/>
      <c r="O29" s="3"/>
      <c r="P29" s="2"/>
      <c r="Q29" s="1"/>
    </row>
    <row r="30" spans="1:17" ht="16.5" thickBot="1" x14ac:dyDescent="0.3">
      <c r="A30" s="1"/>
      <c r="B30" s="77" t="s">
        <v>55</v>
      </c>
      <c r="C30" s="85"/>
      <c r="D30" s="215" t="s">
        <v>34</v>
      </c>
      <c r="E30" s="216"/>
      <c r="F30" s="216"/>
      <c r="G30" s="216"/>
      <c r="H30" s="216"/>
      <c r="I30" s="216"/>
      <c r="J30" s="216"/>
      <c r="K30" s="216"/>
      <c r="L30" s="217"/>
      <c r="M30" s="22"/>
      <c r="N30" s="218" t="s">
        <v>8</v>
      </c>
      <c r="O30" s="219"/>
      <c r="P30" s="220"/>
      <c r="Q30" s="1"/>
    </row>
    <row r="31" spans="1:17" ht="15.75" x14ac:dyDescent="0.25">
      <c r="A31" s="1"/>
      <c r="B31" s="8"/>
      <c r="C31" s="221" t="s">
        <v>2</v>
      </c>
      <c r="D31" s="223" t="s">
        <v>50</v>
      </c>
      <c r="E31" s="224"/>
      <c r="F31" s="225"/>
      <c r="G31" s="223" t="s">
        <v>51</v>
      </c>
      <c r="H31" s="224"/>
      <c r="I31" s="225"/>
      <c r="J31" s="223" t="s">
        <v>56</v>
      </c>
      <c r="K31" s="224"/>
      <c r="L31" s="225"/>
      <c r="M31" s="22"/>
      <c r="N31" s="250"/>
      <c r="O31" s="251"/>
      <c r="P31" s="252"/>
      <c r="Q31" s="1"/>
    </row>
    <row r="32" spans="1:17" ht="16.5" thickBot="1" x14ac:dyDescent="0.3">
      <c r="A32" s="1"/>
      <c r="B32" s="49"/>
      <c r="C32" s="222"/>
      <c r="D32" s="12" t="s">
        <v>10</v>
      </c>
      <c r="E32" s="13" t="s">
        <v>7</v>
      </c>
      <c r="F32" s="14" t="s">
        <v>11</v>
      </c>
      <c r="G32" s="12" t="s">
        <v>10</v>
      </c>
      <c r="H32" s="13" t="s">
        <v>7</v>
      </c>
      <c r="I32" s="14" t="s">
        <v>11</v>
      </c>
      <c r="J32" s="12" t="s">
        <v>10</v>
      </c>
      <c r="K32" s="13" t="s">
        <v>7</v>
      </c>
      <c r="L32" s="14" t="s">
        <v>11</v>
      </c>
      <c r="M32" s="22"/>
      <c r="N32" s="12" t="s">
        <v>40</v>
      </c>
      <c r="O32" s="13" t="s">
        <v>7</v>
      </c>
      <c r="P32" s="14" t="s">
        <v>11</v>
      </c>
      <c r="Q32" s="1"/>
    </row>
    <row r="33" spans="1:17" ht="15.75" x14ac:dyDescent="0.25">
      <c r="A33" s="1"/>
      <c r="B33" s="83"/>
      <c r="C33" s="51"/>
      <c r="D33" s="25"/>
      <c r="E33" s="26"/>
      <c r="F33" s="27"/>
      <c r="G33" s="25"/>
      <c r="H33" s="28"/>
      <c r="I33" s="27"/>
      <c r="J33" s="25"/>
      <c r="K33" s="29"/>
      <c r="L33" s="27"/>
      <c r="M33" s="22"/>
      <c r="N33" s="69"/>
      <c r="O33" s="70"/>
      <c r="P33" s="71"/>
      <c r="Q33" s="1"/>
    </row>
    <row r="34" spans="1:17" ht="15.75" x14ac:dyDescent="0.25">
      <c r="A34" s="1"/>
      <c r="B34" s="83" t="s">
        <v>57</v>
      </c>
      <c r="C34" s="51"/>
      <c r="D34" s="25"/>
      <c r="E34" s="26">
        <v>2</v>
      </c>
      <c r="F34" s="27"/>
      <c r="G34" s="25"/>
      <c r="H34" s="28">
        <v>2</v>
      </c>
      <c r="I34" s="27"/>
      <c r="J34" s="25"/>
      <c r="K34" s="29">
        <v>2</v>
      </c>
      <c r="L34" s="27"/>
      <c r="M34" s="22"/>
      <c r="N34" s="69"/>
      <c r="O34" s="70"/>
      <c r="P34" s="71"/>
      <c r="Q34" s="1"/>
    </row>
    <row r="35" spans="1:17" ht="15.75" x14ac:dyDescent="0.25">
      <c r="A35" s="1"/>
      <c r="B35" s="83" t="s">
        <v>58</v>
      </c>
      <c r="C35" s="51"/>
      <c r="D35" s="25"/>
      <c r="E35" s="26">
        <v>2</v>
      </c>
      <c r="F35" s="27"/>
      <c r="G35" s="25"/>
      <c r="H35" s="28">
        <v>2</v>
      </c>
      <c r="I35" s="27"/>
      <c r="J35" s="25"/>
      <c r="K35" s="29">
        <v>2</v>
      </c>
      <c r="L35" s="27"/>
      <c r="M35" s="22"/>
      <c r="N35" s="69"/>
      <c r="O35" s="70"/>
      <c r="P35" s="71"/>
      <c r="Q35" s="1"/>
    </row>
    <row r="36" spans="1:17" ht="15.75" x14ac:dyDescent="0.25">
      <c r="A36" s="1"/>
      <c r="B36" s="141" t="s">
        <v>105</v>
      </c>
      <c r="C36" s="51"/>
      <c r="D36" s="25"/>
      <c r="E36" s="26">
        <v>2</v>
      </c>
      <c r="F36" s="27"/>
      <c r="G36" s="25"/>
      <c r="H36" s="28">
        <v>2</v>
      </c>
      <c r="I36" s="27"/>
      <c r="J36" s="25"/>
      <c r="K36" s="29">
        <v>2</v>
      </c>
      <c r="L36" s="27"/>
      <c r="M36" s="22"/>
      <c r="N36" s="69"/>
      <c r="O36" s="70"/>
      <c r="P36" s="71"/>
      <c r="Q36" s="1"/>
    </row>
    <row r="37" spans="1:17" ht="15.75" x14ac:dyDescent="0.25">
      <c r="A37" s="1"/>
      <c r="B37" s="83" t="s">
        <v>59</v>
      </c>
      <c r="C37" s="24"/>
      <c r="D37" s="36"/>
      <c r="E37" s="26">
        <v>1</v>
      </c>
      <c r="F37" s="27"/>
      <c r="G37" s="25"/>
      <c r="H37" s="28">
        <v>1</v>
      </c>
      <c r="I37" s="27"/>
      <c r="J37" s="25"/>
      <c r="K37" s="29">
        <v>1</v>
      </c>
      <c r="L37" s="27"/>
      <c r="M37" s="22"/>
      <c r="N37" s="31"/>
      <c r="O37" s="32"/>
      <c r="P37" s="33"/>
      <c r="Q37" s="1"/>
    </row>
    <row r="38" spans="1:17" ht="15.75" x14ac:dyDescent="0.25">
      <c r="A38" s="1"/>
      <c r="B38" s="86" t="s">
        <v>60</v>
      </c>
      <c r="C38" s="24"/>
      <c r="D38" s="36"/>
      <c r="E38" s="26">
        <v>1</v>
      </c>
      <c r="F38" s="27"/>
      <c r="G38" s="25"/>
      <c r="H38" s="28">
        <v>1</v>
      </c>
      <c r="I38" s="27"/>
      <c r="J38" s="25"/>
      <c r="K38" s="29">
        <v>1</v>
      </c>
      <c r="L38" s="27"/>
      <c r="M38" s="22"/>
      <c r="N38" s="31"/>
      <c r="O38" s="32"/>
      <c r="P38" s="33"/>
      <c r="Q38" s="1"/>
    </row>
    <row r="39" spans="1:17" ht="15.75" x14ac:dyDescent="0.25">
      <c r="A39" s="1"/>
      <c r="B39" s="86"/>
      <c r="C39" s="24"/>
      <c r="D39" s="36"/>
      <c r="E39" s="26"/>
      <c r="F39" s="27"/>
      <c r="G39" s="25"/>
      <c r="H39" s="28"/>
      <c r="I39" s="27"/>
      <c r="J39" s="25"/>
      <c r="K39" s="29"/>
      <c r="L39" s="27"/>
      <c r="M39" s="22"/>
      <c r="N39" s="31"/>
      <c r="O39" s="32"/>
      <c r="P39" s="33"/>
      <c r="Q39" s="1"/>
    </row>
    <row r="40" spans="1:17" ht="16.5" thickBot="1" x14ac:dyDescent="0.3">
      <c r="A40" s="1"/>
      <c r="B40" s="84"/>
      <c r="C40" s="55"/>
      <c r="D40" s="39"/>
      <c r="E40" s="56"/>
      <c r="F40" s="41"/>
      <c r="G40" s="39"/>
      <c r="H40" s="40"/>
      <c r="I40" s="41"/>
      <c r="J40" s="39"/>
      <c r="K40" s="57"/>
      <c r="L40" s="41"/>
      <c r="M40" s="22"/>
      <c r="N40" s="39"/>
      <c r="O40" s="40"/>
      <c r="P40" s="41"/>
      <c r="Q40" s="1"/>
    </row>
    <row r="41" spans="1:17" ht="15.75" x14ac:dyDescent="0.25">
      <c r="A41" s="1"/>
      <c r="B41" s="1"/>
      <c r="C41" s="2"/>
      <c r="D41" s="2"/>
      <c r="E41" s="2"/>
      <c r="F41" s="2"/>
      <c r="G41" s="2"/>
      <c r="H41" s="2"/>
      <c r="I41" s="2"/>
      <c r="J41" s="2"/>
      <c r="K41" s="2"/>
      <c r="L41" s="2"/>
      <c r="M41" s="3"/>
      <c r="N41" s="3"/>
      <c r="O41" s="3"/>
      <c r="P41" s="2"/>
      <c r="Q41" s="1"/>
    </row>
    <row r="42" spans="1:17" ht="15.75" x14ac:dyDescent="0.25">
      <c r="A42" s="1"/>
      <c r="B42" s="1"/>
      <c r="C42" s="2"/>
      <c r="D42" s="2"/>
      <c r="E42" s="2"/>
      <c r="F42" s="2"/>
      <c r="G42" s="2"/>
      <c r="H42" s="2"/>
      <c r="I42" s="2"/>
      <c r="J42" s="2"/>
      <c r="K42" s="2"/>
      <c r="L42" s="2"/>
      <c r="M42" s="3"/>
      <c r="N42" s="3"/>
      <c r="O42" s="3"/>
      <c r="P42" s="2"/>
      <c r="Q42" s="1"/>
    </row>
  </sheetData>
  <mergeCells count="31">
    <mergeCell ref="D30:L30"/>
    <mergeCell ref="N30:P30"/>
    <mergeCell ref="C31:C32"/>
    <mergeCell ref="D31:F31"/>
    <mergeCell ref="G31:I31"/>
    <mergeCell ref="J31:L31"/>
    <mergeCell ref="N31:P31"/>
    <mergeCell ref="D22:L22"/>
    <mergeCell ref="N22:P22"/>
    <mergeCell ref="C23:C24"/>
    <mergeCell ref="D23:F23"/>
    <mergeCell ref="G23:I23"/>
    <mergeCell ref="J23:L23"/>
    <mergeCell ref="N23:P23"/>
    <mergeCell ref="D14:L14"/>
    <mergeCell ref="N14:P14"/>
    <mergeCell ref="C15:C16"/>
    <mergeCell ref="D15:F15"/>
    <mergeCell ref="G15:I15"/>
    <mergeCell ref="J15:L15"/>
    <mergeCell ref="N15:P15"/>
    <mergeCell ref="B2:L2"/>
    <mergeCell ref="D3:L3"/>
    <mergeCell ref="N3:P3"/>
    <mergeCell ref="C4:C5"/>
    <mergeCell ref="D4:F4"/>
    <mergeCell ref="G4:I4"/>
    <mergeCell ref="J4:L4"/>
    <mergeCell ref="N4:N5"/>
    <mergeCell ref="O4:O5"/>
    <mergeCell ref="P4:P5"/>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2"/>
  <sheetViews>
    <sheetView workbookViewId="0">
      <selection activeCell="B33" sqref="B33"/>
    </sheetView>
  </sheetViews>
  <sheetFormatPr defaultRowHeight="15" x14ac:dyDescent="0.25"/>
  <cols>
    <col min="2" max="2" width="58.28515625" customWidth="1"/>
  </cols>
  <sheetData>
    <row r="1" spans="1:17" ht="16.5" thickBot="1" x14ac:dyDescent="0.3">
      <c r="A1" s="1"/>
      <c r="B1" s="1"/>
      <c r="C1" s="2"/>
      <c r="D1" s="2"/>
      <c r="E1" s="2"/>
      <c r="F1" s="2"/>
      <c r="G1" s="2"/>
      <c r="H1" s="2"/>
      <c r="I1" s="2"/>
      <c r="J1" s="2"/>
      <c r="K1" s="2"/>
      <c r="L1" s="2"/>
      <c r="M1" s="3"/>
      <c r="N1" s="3"/>
      <c r="O1" s="3"/>
      <c r="P1" s="2"/>
      <c r="Q1" s="1"/>
    </row>
    <row r="2" spans="1:17" ht="16.5" thickBot="1" x14ac:dyDescent="0.3">
      <c r="A2" s="1"/>
      <c r="B2" s="209" t="s">
        <v>61</v>
      </c>
      <c r="C2" s="210"/>
      <c r="D2" s="210"/>
      <c r="E2" s="210"/>
      <c r="F2" s="210"/>
      <c r="G2" s="210"/>
      <c r="H2" s="210"/>
      <c r="I2" s="210"/>
      <c r="J2" s="210"/>
      <c r="K2" s="210"/>
      <c r="L2" s="211"/>
      <c r="M2" s="4"/>
      <c r="N2" s="72"/>
      <c r="O2" s="73"/>
      <c r="P2" s="74"/>
      <c r="Q2" s="1"/>
    </row>
    <row r="3" spans="1:17" ht="16.5" thickBot="1" x14ac:dyDescent="0.3">
      <c r="A3" s="1"/>
      <c r="B3" s="75" t="s">
        <v>62</v>
      </c>
      <c r="C3" s="76"/>
      <c r="D3" s="215" t="s">
        <v>63</v>
      </c>
      <c r="E3" s="216"/>
      <c r="F3" s="216"/>
      <c r="G3" s="216"/>
      <c r="H3" s="216"/>
      <c r="I3" s="216"/>
      <c r="J3" s="216"/>
      <c r="K3" s="216"/>
      <c r="L3" s="217"/>
      <c r="M3" s="7"/>
      <c r="N3" s="218" t="s">
        <v>8</v>
      </c>
      <c r="O3" s="219"/>
      <c r="P3" s="220"/>
      <c r="Q3" s="1"/>
    </row>
    <row r="4" spans="1:17" ht="15.75" x14ac:dyDescent="0.25">
      <c r="A4" s="1"/>
      <c r="B4" s="8"/>
      <c r="C4" s="221" t="s">
        <v>2</v>
      </c>
      <c r="D4" s="223" t="s">
        <v>44</v>
      </c>
      <c r="E4" s="224"/>
      <c r="F4" s="225"/>
      <c r="G4" s="223" t="s">
        <v>45</v>
      </c>
      <c r="H4" s="224"/>
      <c r="I4" s="225"/>
      <c r="J4" s="223" t="s">
        <v>46</v>
      </c>
      <c r="K4" s="224"/>
      <c r="L4" s="225"/>
      <c r="M4" s="22"/>
      <c r="N4" s="250"/>
      <c r="O4" s="251"/>
      <c r="P4" s="252"/>
      <c r="Q4" s="1"/>
    </row>
    <row r="5" spans="1:17" ht="16.5" thickBot="1" x14ac:dyDescent="0.3">
      <c r="A5" s="1"/>
      <c r="B5" s="49"/>
      <c r="C5" s="222"/>
      <c r="D5" s="12" t="s">
        <v>10</v>
      </c>
      <c r="E5" s="13" t="s">
        <v>7</v>
      </c>
      <c r="F5" s="14" t="s">
        <v>11</v>
      </c>
      <c r="G5" s="12" t="s">
        <v>10</v>
      </c>
      <c r="H5" s="13" t="s">
        <v>7</v>
      </c>
      <c r="I5" s="14" t="s">
        <v>11</v>
      </c>
      <c r="J5" s="12" t="s">
        <v>10</v>
      </c>
      <c r="K5" s="13" t="s">
        <v>7</v>
      </c>
      <c r="L5" s="14" t="s">
        <v>11</v>
      </c>
      <c r="M5" s="22"/>
      <c r="N5" s="12" t="s">
        <v>40</v>
      </c>
      <c r="O5" s="13" t="s">
        <v>7</v>
      </c>
      <c r="P5" s="14" t="s">
        <v>11</v>
      </c>
      <c r="Q5" s="1"/>
    </row>
    <row r="6" spans="1:17" ht="15.75" x14ac:dyDescent="0.25">
      <c r="A6" s="1"/>
      <c r="B6" s="82"/>
      <c r="C6" s="51"/>
      <c r="D6" s="25"/>
      <c r="E6" s="26"/>
      <c r="F6" s="27"/>
      <c r="G6" s="25"/>
      <c r="H6" s="28"/>
      <c r="I6" s="27"/>
      <c r="J6" s="25"/>
      <c r="K6" s="29"/>
      <c r="L6" s="27"/>
      <c r="M6" s="22"/>
      <c r="N6" s="78"/>
      <c r="O6" s="79"/>
      <c r="P6" s="80"/>
      <c r="Q6" s="1"/>
    </row>
    <row r="7" spans="1:17" ht="15.75" x14ac:dyDescent="0.25">
      <c r="A7" s="1"/>
      <c r="B7" s="83" t="s">
        <v>64</v>
      </c>
      <c r="C7" s="24"/>
      <c r="D7" s="36"/>
      <c r="E7" s="26">
        <v>1</v>
      </c>
      <c r="F7" s="27"/>
      <c r="G7" s="25"/>
      <c r="H7" s="28"/>
      <c r="I7" s="27"/>
      <c r="J7" s="25"/>
      <c r="K7" s="29"/>
      <c r="L7" s="27"/>
      <c r="M7" s="22"/>
      <c r="N7" s="31"/>
      <c r="O7" s="32"/>
      <c r="P7" s="33"/>
      <c r="Q7" s="1"/>
    </row>
    <row r="8" spans="1:17" ht="16.5" thickBot="1" x14ac:dyDescent="0.3">
      <c r="A8" s="1"/>
      <c r="B8" s="84"/>
      <c r="C8" s="55"/>
      <c r="D8" s="39"/>
      <c r="E8" s="56"/>
      <c r="F8" s="41"/>
      <c r="G8" s="39"/>
      <c r="H8" s="40"/>
      <c r="I8" s="41"/>
      <c r="J8" s="39"/>
      <c r="K8" s="57"/>
      <c r="L8" s="41"/>
      <c r="M8" s="22"/>
      <c r="N8" s="39"/>
      <c r="O8" s="40"/>
      <c r="P8" s="41"/>
      <c r="Q8" s="1"/>
    </row>
    <row r="9" spans="1:17" ht="15.75" x14ac:dyDescent="0.25">
      <c r="A9" s="1"/>
      <c r="B9" s="207" t="s">
        <v>104</v>
      </c>
      <c r="C9" s="2"/>
      <c r="D9" s="2"/>
      <c r="E9" s="2"/>
      <c r="F9" s="2"/>
      <c r="G9" s="2"/>
      <c r="H9" s="2"/>
      <c r="I9" s="2"/>
      <c r="J9" s="2"/>
      <c r="K9" s="2"/>
      <c r="L9" s="2"/>
      <c r="M9" s="3"/>
      <c r="N9" s="3"/>
      <c r="O9" s="3"/>
      <c r="P9" s="2"/>
      <c r="Q9" s="1"/>
    </row>
    <row r="10" spans="1:17" ht="16.5" thickBot="1" x14ac:dyDescent="0.3">
      <c r="A10" s="1"/>
      <c r="B10" s="1"/>
      <c r="C10" s="2"/>
      <c r="D10" s="2"/>
      <c r="E10" s="2"/>
      <c r="F10" s="2"/>
      <c r="G10" s="2"/>
      <c r="H10" s="2"/>
      <c r="I10" s="2"/>
      <c r="J10" s="2"/>
      <c r="K10" s="2"/>
      <c r="L10" s="2"/>
      <c r="M10" s="3"/>
      <c r="N10" s="3"/>
      <c r="O10" s="3"/>
      <c r="P10" s="2"/>
      <c r="Q10" s="1"/>
    </row>
    <row r="11" spans="1:17" ht="16.5" thickBot="1" x14ac:dyDescent="0.3">
      <c r="A11" s="1"/>
      <c r="B11" s="75"/>
      <c r="C11" s="76"/>
      <c r="D11" s="215" t="s">
        <v>63</v>
      </c>
      <c r="E11" s="216"/>
      <c r="F11" s="216"/>
      <c r="G11" s="216"/>
      <c r="H11" s="216"/>
      <c r="I11" s="216"/>
      <c r="J11" s="216"/>
      <c r="K11" s="216"/>
      <c r="L11" s="217"/>
      <c r="M11" s="87"/>
      <c r="N11" s="218" t="s">
        <v>8</v>
      </c>
      <c r="O11" s="219"/>
      <c r="P11" s="220"/>
      <c r="Q11" s="1"/>
    </row>
    <row r="12" spans="1:17" ht="15.75" x14ac:dyDescent="0.25">
      <c r="A12" s="1"/>
      <c r="B12" s="8"/>
      <c r="C12" s="221" t="s">
        <v>2</v>
      </c>
      <c r="D12" s="223" t="s">
        <v>65</v>
      </c>
      <c r="E12" s="224"/>
      <c r="F12" s="225"/>
      <c r="G12" s="223" t="s">
        <v>66</v>
      </c>
      <c r="H12" s="224"/>
      <c r="I12" s="225"/>
      <c r="J12" s="223" t="s">
        <v>67</v>
      </c>
      <c r="K12" s="224"/>
      <c r="L12" s="225"/>
      <c r="M12" s="22"/>
      <c r="N12" s="250"/>
      <c r="O12" s="251"/>
      <c r="P12" s="252"/>
      <c r="Q12" s="1"/>
    </row>
    <row r="13" spans="1:17" ht="16.5" thickBot="1" x14ac:dyDescent="0.3">
      <c r="A13" s="1"/>
      <c r="B13" s="11" t="s">
        <v>68</v>
      </c>
      <c r="C13" s="222"/>
      <c r="D13" s="12" t="s">
        <v>10</v>
      </c>
      <c r="E13" s="13" t="s">
        <v>7</v>
      </c>
      <c r="F13" s="14" t="s">
        <v>11</v>
      </c>
      <c r="G13" s="12" t="s">
        <v>10</v>
      </c>
      <c r="H13" s="13" t="s">
        <v>7</v>
      </c>
      <c r="I13" s="14" t="s">
        <v>11</v>
      </c>
      <c r="J13" s="12" t="s">
        <v>10</v>
      </c>
      <c r="K13" s="13" t="s">
        <v>7</v>
      </c>
      <c r="L13" s="14" t="s">
        <v>11</v>
      </c>
      <c r="M13" s="22"/>
      <c r="N13" s="12" t="s">
        <v>40</v>
      </c>
      <c r="O13" s="13" t="s">
        <v>7</v>
      </c>
      <c r="P13" s="14" t="s">
        <v>11</v>
      </c>
      <c r="Q13" s="1"/>
    </row>
    <row r="14" spans="1:17" ht="15.75" x14ac:dyDescent="0.25">
      <c r="A14" s="1"/>
      <c r="B14" s="82"/>
      <c r="C14" s="51"/>
      <c r="D14" s="25"/>
      <c r="E14" s="26"/>
      <c r="F14" s="27"/>
      <c r="G14" s="25"/>
      <c r="H14" s="28"/>
      <c r="I14" s="27"/>
      <c r="J14" s="25"/>
      <c r="K14" s="29"/>
      <c r="L14" s="27"/>
      <c r="M14" s="22"/>
      <c r="N14" s="78"/>
      <c r="O14" s="79"/>
      <c r="P14" s="80"/>
      <c r="Q14" s="1"/>
    </row>
    <row r="15" spans="1:17" ht="15.75" x14ac:dyDescent="0.25">
      <c r="A15" s="1"/>
      <c r="B15" s="195" t="s">
        <v>103</v>
      </c>
      <c r="C15" s="196"/>
      <c r="D15" s="197"/>
      <c r="E15" s="198">
        <v>1</v>
      </c>
      <c r="F15" s="199"/>
      <c r="G15" s="200"/>
      <c r="H15" s="201"/>
      <c r="I15" s="199"/>
      <c r="J15" s="200"/>
      <c r="K15" s="202"/>
      <c r="L15" s="199"/>
      <c r="M15" s="203"/>
      <c r="N15" s="204"/>
      <c r="O15" s="205"/>
      <c r="P15" s="206"/>
      <c r="Q15" s="1"/>
    </row>
    <row r="16" spans="1:17" ht="15.75" x14ac:dyDescent="0.25">
      <c r="A16" s="1"/>
      <c r="B16" s="81" t="s">
        <v>122</v>
      </c>
      <c r="C16" s="24"/>
      <c r="D16" s="36"/>
      <c r="E16" s="26">
        <v>2</v>
      </c>
      <c r="F16" s="27"/>
      <c r="G16" s="25"/>
      <c r="H16" s="28"/>
      <c r="I16" s="27"/>
      <c r="J16" s="25"/>
      <c r="K16" s="29"/>
      <c r="L16" s="27"/>
      <c r="M16" s="22"/>
      <c r="N16" s="31"/>
      <c r="O16" s="32"/>
      <c r="P16" s="33"/>
      <c r="Q16" s="1"/>
    </row>
    <row r="17" spans="1:17" ht="15.75" x14ac:dyDescent="0.25">
      <c r="A17" s="1"/>
      <c r="B17" s="81" t="s">
        <v>69</v>
      </c>
      <c r="C17" s="51"/>
      <c r="D17" s="36"/>
      <c r="E17" s="26">
        <v>2</v>
      </c>
      <c r="F17" s="27"/>
      <c r="G17" s="25"/>
      <c r="H17" s="28"/>
      <c r="I17" s="27"/>
      <c r="J17" s="25"/>
      <c r="K17" s="29"/>
      <c r="L17" s="27"/>
      <c r="M17" s="22"/>
      <c r="N17" s="31"/>
      <c r="O17" s="32"/>
      <c r="P17" s="33"/>
      <c r="Q17" s="1"/>
    </row>
    <row r="18" spans="1:17" ht="16.5" thickBot="1" x14ac:dyDescent="0.3">
      <c r="A18" s="1"/>
      <c r="B18" s="84"/>
      <c r="C18" s="55"/>
      <c r="D18" s="39"/>
      <c r="E18" s="56"/>
      <c r="F18" s="41"/>
      <c r="G18" s="39"/>
      <c r="H18" s="40"/>
      <c r="I18" s="41"/>
      <c r="J18" s="39"/>
      <c r="K18" s="57"/>
      <c r="L18" s="41"/>
      <c r="M18" s="88"/>
      <c r="N18" s="39"/>
      <c r="O18" s="40"/>
      <c r="P18" s="41"/>
      <c r="Q18" s="1"/>
    </row>
    <row r="19" spans="1:17" ht="15.75" x14ac:dyDescent="0.25">
      <c r="A19" s="1"/>
      <c r="B19" s="1"/>
      <c r="C19" s="2"/>
      <c r="D19" s="2"/>
      <c r="E19" s="2"/>
      <c r="F19" s="2"/>
      <c r="G19" s="2"/>
      <c r="H19" s="2"/>
      <c r="I19" s="2"/>
      <c r="J19" s="2"/>
      <c r="K19" s="2"/>
      <c r="L19" s="2"/>
      <c r="M19" s="3"/>
      <c r="N19" s="3"/>
      <c r="O19" s="3"/>
      <c r="P19" s="2"/>
      <c r="Q19" s="1"/>
    </row>
    <row r="20" spans="1:17" ht="16.5" thickBot="1" x14ac:dyDescent="0.3">
      <c r="A20" s="1"/>
      <c r="B20" s="1"/>
      <c r="C20" s="2"/>
      <c r="D20" s="2"/>
      <c r="E20" s="2"/>
      <c r="F20" s="2"/>
      <c r="G20" s="2"/>
      <c r="H20" s="2"/>
      <c r="I20" s="2"/>
      <c r="J20" s="3"/>
      <c r="K20" s="3"/>
      <c r="L20" s="3"/>
      <c r="M20" s="2"/>
      <c r="N20" s="1"/>
      <c r="O20" s="1"/>
      <c r="P20" s="2"/>
      <c r="Q20" s="1"/>
    </row>
    <row r="21" spans="1:17" ht="16.5" thickBot="1" x14ac:dyDescent="0.3">
      <c r="A21" s="1"/>
      <c r="B21" s="209" t="s">
        <v>61</v>
      </c>
      <c r="C21" s="210"/>
      <c r="D21" s="210"/>
      <c r="E21" s="210"/>
      <c r="F21" s="210"/>
      <c r="G21" s="210"/>
      <c r="H21" s="210"/>
      <c r="I21" s="211"/>
      <c r="J21" s="4"/>
      <c r="K21" s="72"/>
      <c r="L21" s="73"/>
      <c r="M21" s="74"/>
      <c r="N21" s="1"/>
      <c r="O21" s="1"/>
    </row>
    <row r="22" spans="1:17" ht="16.5" thickBot="1" x14ac:dyDescent="0.3">
      <c r="A22" s="1"/>
      <c r="B22" s="75" t="s">
        <v>70</v>
      </c>
      <c r="C22" s="76"/>
      <c r="D22" s="215" t="s">
        <v>63</v>
      </c>
      <c r="E22" s="216"/>
      <c r="F22" s="216"/>
      <c r="G22" s="216"/>
      <c r="H22" s="216"/>
      <c r="I22" s="217"/>
      <c r="J22" s="7"/>
      <c r="K22" s="218" t="s">
        <v>8</v>
      </c>
      <c r="L22" s="219"/>
      <c r="M22" s="220"/>
      <c r="N22" s="1"/>
      <c r="O22" s="1"/>
    </row>
    <row r="23" spans="1:17" ht="15.75" x14ac:dyDescent="0.25">
      <c r="A23" s="1"/>
      <c r="B23" s="8"/>
      <c r="C23" s="221" t="s">
        <v>2</v>
      </c>
      <c r="D23" s="223" t="s">
        <v>71</v>
      </c>
      <c r="E23" s="224"/>
      <c r="F23" s="225"/>
      <c r="G23" s="223" t="s">
        <v>72</v>
      </c>
      <c r="H23" s="224"/>
      <c r="I23" s="225"/>
      <c r="J23" s="22"/>
      <c r="K23" s="250"/>
      <c r="L23" s="251"/>
      <c r="M23" s="252"/>
      <c r="N23" s="1"/>
      <c r="O23" s="1"/>
    </row>
    <row r="24" spans="1:17" ht="16.5" thickBot="1" x14ac:dyDescent="0.3">
      <c r="A24" s="1"/>
      <c r="B24" s="49"/>
      <c r="C24" s="222"/>
      <c r="D24" s="12" t="s">
        <v>10</v>
      </c>
      <c r="E24" s="13" t="s">
        <v>7</v>
      </c>
      <c r="F24" s="14" t="s">
        <v>11</v>
      </c>
      <c r="G24" s="12" t="s">
        <v>10</v>
      </c>
      <c r="H24" s="13" t="s">
        <v>7</v>
      </c>
      <c r="I24" s="14" t="s">
        <v>11</v>
      </c>
      <c r="J24" s="22"/>
      <c r="K24" s="12" t="s">
        <v>40</v>
      </c>
      <c r="L24" s="13" t="s">
        <v>7</v>
      </c>
      <c r="M24" s="14" t="s">
        <v>11</v>
      </c>
      <c r="N24" s="1"/>
      <c r="O24" s="1"/>
    </row>
    <row r="25" spans="1:17" ht="15.75" x14ac:dyDescent="0.25">
      <c r="A25" s="1"/>
      <c r="B25" s="83"/>
      <c r="C25" s="51"/>
      <c r="D25" s="25"/>
      <c r="E25" s="26"/>
      <c r="F25" s="27"/>
      <c r="G25" s="25"/>
      <c r="H25" s="28"/>
      <c r="I25" s="27"/>
      <c r="J25" s="22"/>
      <c r="K25" s="69"/>
      <c r="L25" s="70"/>
      <c r="M25" s="71"/>
      <c r="N25" s="1"/>
      <c r="O25" s="1"/>
    </row>
    <row r="26" spans="1:17" ht="15.75" x14ac:dyDescent="0.25">
      <c r="A26" s="1"/>
      <c r="B26" s="81" t="s">
        <v>73</v>
      </c>
      <c r="C26" s="24"/>
      <c r="D26" s="36"/>
      <c r="E26" s="26">
        <v>1</v>
      </c>
      <c r="F26" s="27"/>
      <c r="G26" s="25"/>
      <c r="H26" s="28">
        <v>0.5</v>
      </c>
      <c r="I26" s="27"/>
      <c r="J26" s="22"/>
      <c r="K26" s="31"/>
      <c r="L26" s="32"/>
      <c r="M26" s="33"/>
      <c r="N26" s="1"/>
      <c r="O26" s="1"/>
    </row>
    <row r="27" spans="1:17" ht="15.75" x14ac:dyDescent="0.25">
      <c r="A27" s="1"/>
      <c r="B27" s="81" t="s">
        <v>74</v>
      </c>
      <c r="C27" s="24"/>
      <c r="D27" s="36"/>
      <c r="E27" s="26">
        <v>2</v>
      </c>
      <c r="F27" s="27"/>
      <c r="G27" s="25"/>
      <c r="H27" s="28">
        <v>1</v>
      </c>
      <c r="I27" s="27"/>
      <c r="J27" s="22"/>
      <c r="K27" s="31"/>
      <c r="L27" s="32"/>
      <c r="M27" s="33"/>
      <c r="N27" s="1"/>
      <c r="O27" s="1"/>
    </row>
    <row r="28" spans="1:17" ht="15.75" x14ac:dyDescent="0.25">
      <c r="A28" s="1"/>
      <c r="B28" s="81" t="s">
        <v>75</v>
      </c>
      <c r="C28" s="24"/>
      <c r="D28" s="36"/>
      <c r="E28" s="26">
        <v>4</v>
      </c>
      <c r="F28" s="27"/>
      <c r="G28" s="25"/>
      <c r="H28" s="28">
        <v>2</v>
      </c>
      <c r="I28" s="27"/>
      <c r="J28" s="22"/>
      <c r="K28" s="31"/>
      <c r="L28" s="32"/>
      <c r="M28" s="33"/>
      <c r="N28" s="1"/>
      <c r="O28" s="1"/>
    </row>
    <row r="29" spans="1:17" ht="15.75" x14ac:dyDescent="0.25">
      <c r="A29" s="1"/>
      <c r="B29" s="81" t="s">
        <v>76</v>
      </c>
      <c r="C29" s="51"/>
      <c r="D29" s="36"/>
      <c r="E29" s="26">
        <v>5</v>
      </c>
      <c r="F29" s="27"/>
      <c r="G29" s="25"/>
      <c r="H29" s="28">
        <v>2.5</v>
      </c>
      <c r="I29" s="27"/>
      <c r="J29" s="22"/>
      <c r="K29" s="31"/>
      <c r="L29" s="32"/>
      <c r="M29" s="33"/>
      <c r="N29" s="1"/>
      <c r="O29" s="1"/>
    </row>
    <row r="30" spans="1:17" ht="15.75" x14ac:dyDescent="0.25">
      <c r="A30" s="1"/>
      <c r="B30" s="86" t="s">
        <v>77</v>
      </c>
      <c r="C30" s="24"/>
      <c r="D30" s="36"/>
      <c r="E30" s="26">
        <v>3</v>
      </c>
      <c r="F30" s="27"/>
      <c r="G30" s="25"/>
      <c r="H30" s="28">
        <v>1.5</v>
      </c>
      <c r="I30" s="27"/>
      <c r="J30" s="22"/>
      <c r="K30" s="31"/>
      <c r="L30" s="32"/>
      <c r="M30" s="33"/>
      <c r="N30" s="1"/>
      <c r="O30" s="1"/>
    </row>
    <row r="31" spans="1:17" ht="16.5" thickBot="1" x14ac:dyDescent="0.3">
      <c r="A31" s="1"/>
      <c r="B31" s="84"/>
      <c r="C31" s="55"/>
      <c r="D31" s="39"/>
      <c r="E31" s="56"/>
      <c r="F31" s="41"/>
      <c r="G31" s="39"/>
      <c r="H31" s="40"/>
      <c r="I31" s="41"/>
      <c r="J31" s="22"/>
      <c r="K31" s="39"/>
      <c r="L31" s="40"/>
      <c r="M31" s="41"/>
      <c r="N31" s="1"/>
      <c r="O31" s="1"/>
    </row>
    <row r="32" spans="1:17" ht="15.75" x14ac:dyDescent="0.25">
      <c r="A32" s="1"/>
      <c r="B32" s="1" t="s">
        <v>126</v>
      </c>
      <c r="C32" s="2"/>
      <c r="D32" s="2"/>
      <c r="E32" s="2"/>
      <c r="F32" s="2"/>
      <c r="G32" s="2"/>
      <c r="H32" s="2"/>
      <c r="I32" s="2"/>
      <c r="J32" s="3"/>
      <c r="K32" s="3"/>
      <c r="L32" s="3"/>
      <c r="M32" s="2"/>
      <c r="N32" s="1"/>
      <c r="O32" s="1"/>
    </row>
  </sheetData>
  <mergeCells count="22">
    <mergeCell ref="C23:C24"/>
    <mergeCell ref="D23:F23"/>
    <mergeCell ref="G23:I23"/>
    <mergeCell ref="K23:M23"/>
    <mergeCell ref="B21:I21"/>
    <mergeCell ref="D22:I22"/>
    <mergeCell ref="K22:M22"/>
    <mergeCell ref="D11:L11"/>
    <mergeCell ref="N11:P11"/>
    <mergeCell ref="C12:C13"/>
    <mergeCell ref="D12:F12"/>
    <mergeCell ref="G12:I12"/>
    <mergeCell ref="J12:L12"/>
    <mergeCell ref="N12:P12"/>
    <mergeCell ref="B2:L2"/>
    <mergeCell ref="D3:L3"/>
    <mergeCell ref="N3:P3"/>
    <mergeCell ref="C4:C5"/>
    <mergeCell ref="D4:F4"/>
    <mergeCell ref="G4:I4"/>
    <mergeCell ref="J4:L4"/>
    <mergeCell ref="N4:P4"/>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
  <sheetViews>
    <sheetView tabSelected="1" workbookViewId="0">
      <selection activeCell="B21" sqref="B21"/>
    </sheetView>
  </sheetViews>
  <sheetFormatPr defaultRowHeight="15" x14ac:dyDescent="0.25"/>
  <cols>
    <col min="2" max="2" width="54.42578125" customWidth="1"/>
  </cols>
  <sheetData>
    <row r="1" spans="1:13" ht="15.75" thickBot="1" x14ac:dyDescent="0.3">
      <c r="A1" s="97"/>
      <c r="B1" s="97"/>
      <c r="C1" s="98"/>
      <c r="D1" s="98"/>
      <c r="E1" s="98"/>
      <c r="F1" s="98"/>
      <c r="G1" s="98"/>
      <c r="H1" s="98"/>
      <c r="I1" s="98"/>
    </row>
    <row r="2" spans="1:13" ht="16.5" thickBot="1" x14ac:dyDescent="0.3">
      <c r="B2" s="99" t="s">
        <v>78</v>
      </c>
      <c r="C2" s="100"/>
      <c r="D2" s="100"/>
      <c r="E2" s="100"/>
      <c r="F2" s="101"/>
      <c r="G2" s="101"/>
      <c r="H2" s="101"/>
      <c r="I2" s="102"/>
      <c r="K2" s="72"/>
      <c r="L2" s="73"/>
      <c r="M2" s="74"/>
    </row>
    <row r="3" spans="1:13" ht="16.5" thickBot="1" x14ac:dyDescent="0.3">
      <c r="B3" s="103" t="s">
        <v>9</v>
      </c>
      <c r="C3" s="254" t="s">
        <v>79</v>
      </c>
      <c r="D3" s="255"/>
      <c r="E3" s="256"/>
      <c r="F3" s="254"/>
      <c r="G3" s="255"/>
      <c r="H3" s="256"/>
      <c r="I3" s="103" t="s">
        <v>80</v>
      </c>
      <c r="K3" s="218" t="s">
        <v>81</v>
      </c>
      <c r="L3" s="219"/>
      <c r="M3" s="220"/>
    </row>
    <row r="4" spans="1:13" ht="16.5" thickBot="1" x14ac:dyDescent="0.3">
      <c r="B4" s="104"/>
      <c r="C4" s="105" t="s">
        <v>82</v>
      </c>
      <c r="D4" s="106" t="s">
        <v>83</v>
      </c>
      <c r="E4" s="107" t="s">
        <v>84</v>
      </c>
      <c r="F4" s="108"/>
      <c r="G4" s="109"/>
      <c r="H4" s="107"/>
      <c r="I4" s="104"/>
      <c r="K4" s="110" t="s">
        <v>40</v>
      </c>
      <c r="L4" s="111" t="s">
        <v>7</v>
      </c>
      <c r="M4" s="112" t="s">
        <v>8</v>
      </c>
    </row>
    <row r="5" spans="1:13" ht="15.75" x14ac:dyDescent="0.25">
      <c r="B5" s="113" t="s">
        <v>85</v>
      </c>
      <c r="C5" s="114">
        <v>1</v>
      </c>
      <c r="D5" s="114">
        <v>2</v>
      </c>
      <c r="E5" s="114">
        <v>3</v>
      </c>
      <c r="F5" s="115"/>
      <c r="G5" s="115"/>
      <c r="H5" s="115"/>
      <c r="I5" s="116"/>
      <c r="K5" s="78"/>
      <c r="L5" s="79"/>
      <c r="M5" s="80"/>
    </row>
    <row r="6" spans="1:13" ht="16.5" thickBot="1" x14ac:dyDescent="0.3">
      <c r="B6" s="117"/>
      <c r="C6" s="118"/>
      <c r="D6" s="118"/>
      <c r="E6" s="118"/>
      <c r="F6" s="119"/>
      <c r="G6" s="119"/>
      <c r="H6" s="119"/>
      <c r="I6" s="120"/>
      <c r="K6" s="31"/>
      <c r="L6" s="32"/>
      <c r="M6" s="33"/>
    </row>
    <row r="7" spans="1:13" ht="16.5" thickBot="1" x14ac:dyDescent="0.3">
      <c r="C7" s="121"/>
      <c r="D7" s="121"/>
      <c r="E7" s="121"/>
      <c r="F7" s="121"/>
      <c r="G7" s="121"/>
      <c r="H7" s="121"/>
      <c r="I7" s="121"/>
      <c r="K7" s="31"/>
      <c r="L7" s="32"/>
      <c r="M7" s="33"/>
    </row>
    <row r="8" spans="1:13" ht="16.5" thickBot="1" x14ac:dyDescent="0.3">
      <c r="B8" s="99" t="s">
        <v>78</v>
      </c>
      <c r="C8" s="100"/>
      <c r="D8" s="100"/>
      <c r="E8" s="100"/>
      <c r="F8" s="101"/>
      <c r="G8" s="101"/>
      <c r="H8" s="101"/>
      <c r="I8" s="102"/>
      <c r="K8" s="31"/>
      <c r="L8" s="32"/>
      <c r="M8" s="33"/>
    </row>
    <row r="9" spans="1:13" ht="15.75" x14ac:dyDescent="0.25">
      <c r="B9" s="103" t="s">
        <v>9</v>
      </c>
      <c r="C9" s="254" t="s">
        <v>79</v>
      </c>
      <c r="D9" s="255"/>
      <c r="E9" s="256"/>
      <c r="F9" s="254"/>
      <c r="G9" s="255"/>
      <c r="H9" s="256"/>
      <c r="I9" s="103" t="s">
        <v>80</v>
      </c>
      <c r="K9" s="122"/>
      <c r="L9" s="123"/>
      <c r="M9" s="124"/>
    </row>
    <row r="10" spans="1:13" ht="16.5" thickBot="1" x14ac:dyDescent="0.3">
      <c r="B10" s="104"/>
      <c r="C10" s="105" t="s">
        <v>86</v>
      </c>
      <c r="D10" s="106" t="s">
        <v>87</v>
      </c>
      <c r="E10" s="107" t="s">
        <v>88</v>
      </c>
      <c r="F10" s="108"/>
      <c r="G10" s="109"/>
      <c r="H10" s="107"/>
      <c r="I10" s="104"/>
      <c r="K10" s="31"/>
      <c r="L10" s="32"/>
      <c r="M10" s="33"/>
    </row>
    <row r="11" spans="1:13" ht="15.75" x14ac:dyDescent="0.25">
      <c r="B11" s="113" t="s">
        <v>101</v>
      </c>
      <c r="C11" s="114">
        <v>3</v>
      </c>
      <c r="D11" s="114">
        <v>2</v>
      </c>
      <c r="E11" s="191">
        <v>1</v>
      </c>
      <c r="F11" s="115"/>
      <c r="G11" s="115"/>
      <c r="H11" s="115"/>
      <c r="I11" s="116"/>
      <c r="K11" s="31"/>
      <c r="L11" s="32"/>
      <c r="M11" s="33"/>
    </row>
    <row r="12" spans="1:13" ht="15.75" x14ac:dyDescent="0.25">
      <c r="B12" s="113" t="s">
        <v>89</v>
      </c>
      <c r="C12" s="114">
        <v>3</v>
      </c>
      <c r="D12" s="114">
        <v>2</v>
      </c>
      <c r="E12" s="191">
        <v>1</v>
      </c>
      <c r="F12" s="115"/>
      <c r="G12" s="115"/>
      <c r="H12" s="115"/>
      <c r="I12" s="116"/>
      <c r="K12" s="122" t="s">
        <v>80</v>
      </c>
      <c r="L12" s="32"/>
      <c r="M12" s="124"/>
    </row>
    <row r="13" spans="1:13" ht="15.75" x14ac:dyDescent="0.25">
      <c r="B13" s="113" t="s">
        <v>90</v>
      </c>
      <c r="C13" s="125">
        <v>2</v>
      </c>
      <c r="D13" s="125">
        <v>1</v>
      </c>
      <c r="E13" s="192">
        <v>0.5</v>
      </c>
      <c r="F13" s="115"/>
      <c r="G13" s="115"/>
      <c r="H13" s="115"/>
      <c r="I13" s="116"/>
      <c r="K13" s="31"/>
      <c r="L13" s="32"/>
      <c r="M13" s="33"/>
    </row>
    <row r="14" spans="1:13" ht="16.5" thickBot="1" x14ac:dyDescent="0.3">
      <c r="B14" s="126" t="s">
        <v>80</v>
      </c>
      <c r="C14" s="125"/>
      <c r="D14" s="125"/>
      <c r="E14" s="192"/>
      <c r="F14" s="127"/>
      <c r="G14" s="127"/>
      <c r="H14" s="127"/>
      <c r="I14" s="128"/>
      <c r="K14" s="42"/>
      <c r="L14" s="43"/>
      <c r="M14" s="44"/>
    </row>
    <row r="15" spans="1:13" ht="16.5" thickBot="1" x14ac:dyDescent="0.3">
      <c r="B15" s="117"/>
      <c r="C15" s="118"/>
      <c r="D15" s="118"/>
      <c r="E15" s="193"/>
      <c r="F15" s="119"/>
      <c r="G15" s="119"/>
      <c r="H15" s="119"/>
      <c r="I15" s="120"/>
      <c r="K15" s="257"/>
      <c r="L15" s="257"/>
      <c r="M15" s="257"/>
    </row>
    <row r="16" spans="1:13" ht="16.5" thickBot="1" x14ac:dyDescent="0.3">
      <c r="C16" s="121"/>
      <c r="D16" s="121"/>
      <c r="E16" s="121"/>
      <c r="F16" s="121"/>
      <c r="G16" s="121"/>
      <c r="H16" s="121"/>
      <c r="I16" s="121"/>
      <c r="K16" s="253"/>
      <c r="L16" s="253"/>
      <c r="M16" s="253"/>
    </row>
    <row r="17" spans="2:13" ht="16.5" thickBot="1" x14ac:dyDescent="0.3">
      <c r="B17" s="129" t="s">
        <v>78</v>
      </c>
      <c r="C17" s="100"/>
      <c r="D17" s="102"/>
      <c r="E17" s="130"/>
      <c r="F17" s="130"/>
      <c r="G17" s="130"/>
      <c r="H17" s="130"/>
      <c r="I17" s="130"/>
      <c r="K17" s="131"/>
      <c r="L17" s="131"/>
      <c r="M17" s="131"/>
    </row>
    <row r="18" spans="2:13" ht="16.5" thickBot="1" x14ac:dyDescent="0.3">
      <c r="B18" s="132" t="s">
        <v>9</v>
      </c>
      <c r="C18" s="133"/>
      <c r="D18" s="134" t="s">
        <v>80</v>
      </c>
      <c r="E18" s="135"/>
      <c r="F18" s="135"/>
      <c r="G18" s="135"/>
      <c r="H18" s="135"/>
      <c r="I18" s="136"/>
      <c r="K18" s="137"/>
      <c r="L18" s="137"/>
      <c r="M18" s="137"/>
    </row>
    <row r="19" spans="2:13" ht="16.5" thickBot="1" x14ac:dyDescent="0.3">
      <c r="B19" s="138"/>
      <c r="C19" s="139"/>
      <c r="D19" s="140"/>
      <c r="E19" s="130"/>
      <c r="F19" s="130"/>
      <c r="G19" s="130"/>
      <c r="H19" s="130"/>
      <c r="I19" s="130"/>
      <c r="K19" s="137"/>
      <c r="L19" s="137"/>
      <c r="M19" s="137"/>
    </row>
    <row r="20" spans="2:13" ht="15.75" x14ac:dyDescent="0.25">
      <c r="C20" s="114"/>
      <c r="D20" s="116"/>
      <c r="E20" s="130"/>
      <c r="F20" s="130"/>
      <c r="G20" s="130"/>
      <c r="H20" s="130"/>
      <c r="I20" s="130"/>
      <c r="K20" s="137"/>
      <c r="L20" s="137"/>
      <c r="M20" s="137"/>
    </row>
    <row r="21" spans="2:13" ht="15.75" x14ac:dyDescent="0.25">
      <c r="B21" s="141" t="s">
        <v>91</v>
      </c>
      <c r="C21" s="114"/>
      <c r="D21" s="116"/>
      <c r="E21" s="130"/>
      <c r="F21" s="130"/>
      <c r="G21" s="130"/>
      <c r="H21" s="130"/>
      <c r="I21" s="130"/>
      <c r="K21" s="142"/>
      <c r="L21" s="142"/>
      <c r="M21" s="142"/>
    </row>
    <row r="22" spans="2:13" ht="15.75" thickBot="1" x14ac:dyDescent="0.3">
      <c r="B22" s="143"/>
      <c r="C22" s="118"/>
      <c r="D22" s="120"/>
      <c r="E22" s="130"/>
      <c r="F22" s="130"/>
      <c r="G22" s="130"/>
      <c r="H22" s="130"/>
      <c r="I22" s="130"/>
    </row>
    <row r="23" spans="2:13" x14ac:dyDescent="0.25">
      <c r="C23" s="121"/>
      <c r="D23" s="121"/>
      <c r="E23" s="121"/>
      <c r="F23" s="121"/>
      <c r="G23" s="121"/>
      <c r="H23" s="121"/>
      <c r="I23" s="121"/>
    </row>
  </sheetData>
  <mergeCells count="7">
    <mergeCell ref="K16:M16"/>
    <mergeCell ref="C3:E3"/>
    <mergeCell ref="F3:H3"/>
    <mergeCell ref="K3:M3"/>
    <mergeCell ref="C9:E9"/>
    <mergeCell ref="F9:H9"/>
    <mergeCell ref="K15:M15"/>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Weight distribution</vt:lpstr>
      <vt:lpstr>Labs</vt:lpstr>
      <vt:lpstr>Proficiency</vt:lpstr>
      <vt:lpstr>Professional Development</vt:lpstr>
      <vt:lpstr>Service</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byrnejm</dc:creator>
  <cp:lastModifiedBy>Harmon,Carrie Lapaire</cp:lastModifiedBy>
  <dcterms:created xsi:type="dcterms:W3CDTF">2018-01-23T04:14:33Z</dcterms:created>
  <dcterms:modified xsi:type="dcterms:W3CDTF">2018-02-08T19:25:20Z</dcterms:modified>
</cp:coreProperties>
</file>